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Martina\Desktop\ŽUC FINANC. IZVJEŠTAJI\FIN. IZVJEŠTAJI 2024\"/>
    </mc:Choice>
  </mc:AlternateContent>
  <xr:revisionPtr revIDLastSave="0" documentId="13_ncr:1_{E5E96435-F64D-48B2-8203-390D79ACBDC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F301" i="9"/>
  <c r="E301" i="9"/>
  <c r="B301" i="9" s="1"/>
  <c r="H300" i="9"/>
  <c r="G300" i="9"/>
  <c r="F300" i="9"/>
  <c r="H299" i="9"/>
  <c r="G299" i="9"/>
  <c r="F299" i="9"/>
  <c r="H298" i="9"/>
  <c r="E298" i="9" s="1"/>
  <c r="B298" i="9" s="1"/>
  <c r="G298" i="9"/>
  <c r="F298" i="9"/>
  <c r="H297" i="9"/>
  <c r="G297" i="9"/>
  <c r="E297" i="9" s="1"/>
  <c r="B297" i="9" s="1"/>
  <c r="F297" i="9"/>
  <c r="H296" i="9"/>
  <c r="E296" i="9" s="1"/>
  <c r="B296" i="9" s="1"/>
  <c r="G296" i="9"/>
  <c r="F296" i="9"/>
  <c r="H295" i="9"/>
  <c r="G295" i="9"/>
  <c r="F295" i="9"/>
  <c r="H294" i="9"/>
  <c r="E294" i="9" s="1"/>
  <c r="B294" i="9" s="1"/>
  <c r="G294" i="9"/>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E285" i="9" s="1"/>
  <c r="B285" i="9" s="1"/>
  <c r="F285" i="9"/>
  <c r="F284" i="9"/>
  <c r="H283" i="9"/>
  <c r="G283" i="9"/>
  <c r="E283" i="9" s="1"/>
  <c r="B283" i="9" s="1"/>
  <c r="F283" i="9"/>
  <c r="F277" i="9" s="1"/>
  <c r="H282" i="9"/>
  <c r="G282" i="9"/>
  <c r="E282" i="9" s="1"/>
  <c r="B282" i="9" s="1"/>
  <c r="F282" i="9"/>
  <c r="H281" i="9"/>
  <c r="E281" i="9" s="1"/>
  <c r="B281" i="9" s="1"/>
  <c r="G281" i="9"/>
  <c r="F281" i="9"/>
  <c r="F280" i="9"/>
  <c r="F279" i="9"/>
  <c r="F278" i="9"/>
  <c r="F276" i="9"/>
  <c r="L275" i="9"/>
  <c r="F275" i="9" s="1"/>
  <c r="H275" i="9"/>
  <c r="F274" i="9"/>
  <c r="I273" i="9"/>
  <c r="H273" i="9"/>
  <c r="F273"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B265" i="9" s="1"/>
  <c r="M264" i="9"/>
  <c r="L264" i="9"/>
  <c r="F264" i="9"/>
  <c r="B264" i="9" s="1"/>
  <c r="E264" i="9"/>
  <c r="M263" i="9"/>
  <c r="L263" i="9"/>
  <c r="F263" i="9" s="1"/>
  <c r="E263" i="9"/>
  <c r="B263" i="9" s="1"/>
  <c r="M262" i="9"/>
  <c r="L262" i="9"/>
  <c r="F262" i="9"/>
  <c r="B262" i="9" s="1"/>
  <c r="E262" i="9"/>
  <c r="M261" i="9"/>
  <c r="L261" i="9"/>
  <c r="F261" i="9" s="1"/>
  <c r="E261" i="9"/>
  <c r="B261" i="9" s="1"/>
  <c r="M260" i="9"/>
  <c r="L260" i="9"/>
  <c r="F260" i="9"/>
  <c r="B260" i="9" s="1"/>
  <c r="E260" i="9"/>
  <c r="M259" i="9"/>
  <c r="L259" i="9"/>
  <c r="F259" i="9" s="1"/>
  <c r="E259" i="9"/>
  <c r="B259" i="9" s="1"/>
  <c r="M258" i="9"/>
  <c r="L258" i="9"/>
  <c r="F258" i="9"/>
  <c r="B258" i="9" s="1"/>
  <c r="E258" i="9"/>
  <c r="M257" i="9"/>
  <c r="L257" i="9"/>
  <c r="F257" i="9" s="1"/>
  <c r="E257" i="9"/>
  <c r="B257" i="9" s="1"/>
  <c r="M256" i="9"/>
  <c r="L256" i="9"/>
  <c r="F256" i="9"/>
  <c r="B256" i="9" s="1"/>
  <c r="E256" i="9"/>
  <c r="M255" i="9"/>
  <c r="L255" i="9"/>
  <c r="F255" i="9" s="1"/>
  <c r="E255" i="9"/>
  <c r="B255" i="9" s="1"/>
  <c r="M254" i="9"/>
  <c r="L254" i="9"/>
  <c r="F254" i="9"/>
  <c r="B254" i="9" s="1"/>
  <c r="E254" i="9"/>
  <c r="M253" i="9"/>
  <c r="L253" i="9"/>
  <c r="F253" i="9" s="1"/>
  <c r="E253" i="9"/>
  <c r="B253" i="9" s="1"/>
  <c r="M252" i="9"/>
  <c r="L252" i="9"/>
  <c r="F252" i="9"/>
  <c r="B252" i="9" s="1"/>
  <c r="E252" i="9"/>
  <c r="M251" i="9"/>
  <c r="L251" i="9"/>
  <c r="F251" i="9" s="1"/>
  <c r="E251" i="9"/>
  <c r="B251" i="9" s="1"/>
  <c r="M250" i="9"/>
  <c r="L250" i="9"/>
  <c r="F250" i="9"/>
  <c r="B250" i="9" s="1"/>
  <c r="E250" i="9"/>
  <c r="M249" i="9"/>
  <c r="L249" i="9"/>
  <c r="F249" i="9" s="1"/>
  <c r="E249" i="9"/>
  <c r="M248" i="9"/>
  <c r="L248" i="9"/>
  <c r="F248" i="9"/>
  <c r="B248" i="9" s="1"/>
  <c r="E248" i="9"/>
  <c r="M247" i="9"/>
  <c r="L247" i="9"/>
  <c r="F247" i="9" s="1"/>
  <c r="E247" i="9"/>
  <c r="B247" i="9" s="1"/>
  <c r="M246" i="9"/>
  <c r="L246" i="9"/>
  <c r="F246" i="9"/>
  <c r="B246" i="9" s="1"/>
  <c r="E246" i="9"/>
  <c r="M245" i="9"/>
  <c r="L245" i="9"/>
  <c r="F245" i="9" s="1"/>
  <c r="E245" i="9"/>
  <c r="B245" i="9" s="1"/>
  <c r="M244" i="9"/>
  <c r="L244" i="9"/>
  <c r="F244" i="9"/>
  <c r="B244" i="9" s="1"/>
  <c r="E244" i="9"/>
  <c r="M243" i="9"/>
  <c r="L243" i="9"/>
  <c r="F243" i="9" s="1"/>
  <c r="E243" i="9"/>
  <c r="B243" i="9" s="1"/>
  <c r="M242" i="9"/>
  <c r="L242" i="9"/>
  <c r="F242" i="9"/>
  <c r="B242" i="9" s="1"/>
  <c r="E242" i="9"/>
  <c r="M241" i="9"/>
  <c r="L241" i="9"/>
  <c r="F241" i="9" s="1"/>
  <c r="E241" i="9"/>
  <c r="M240" i="9"/>
  <c r="L240" i="9"/>
  <c r="F240" i="9"/>
  <c r="B240" i="9" s="1"/>
  <c r="E240" i="9"/>
  <c r="M239" i="9"/>
  <c r="L239" i="9"/>
  <c r="F239" i="9" s="1"/>
  <c r="E239" i="9"/>
  <c r="B239" i="9" s="1"/>
  <c r="M238" i="9"/>
  <c r="L238" i="9"/>
  <c r="F238" i="9"/>
  <c r="B238" i="9" s="1"/>
  <c r="E238" i="9"/>
  <c r="M237" i="9"/>
  <c r="L237" i="9"/>
  <c r="F237" i="9" s="1"/>
  <c r="E237" i="9"/>
  <c r="B237" i="9" s="1"/>
  <c r="M236" i="9"/>
  <c r="L236" i="9"/>
  <c r="F236" i="9"/>
  <c r="B236" i="9" s="1"/>
  <c r="E236" i="9"/>
  <c r="M235" i="9"/>
  <c r="L235" i="9"/>
  <c r="F235" i="9" s="1"/>
  <c r="E235" i="9"/>
  <c r="B235" i="9" s="1"/>
  <c r="M234" i="9"/>
  <c r="L234" i="9"/>
  <c r="F234" i="9"/>
  <c r="B234" i="9" s="1"/>
  <c r="E234" i="9"/>
  <c r="M233" i="9"/>
  <c r="L233" i="9"/>
  <c r="F233" i="9" s="1"/>
  <c r="E233" i="9"/>
  <c r="M232" i="9"/>
  <c r="L232" i="9"/>
  <c r="F232" i="9"/>
  <c r="B232" i="9" s="1"/>
  <c r="E232" i="9"/>
  <c r="M231" i="9"/>
  <c r="L231" i="9"/>
  <c r="F231" i="9" s="1"/>
  <c r="E231" i="9"/>
  <c r="B231" i="9" s="1"/>
  <c r="M230" i="9"/>
  <c r="L230" i="9"/>
  <c r="F230" i="9"/>
  <c r="B230" i="9" s="1"/>
  <c r="E230" i="9"/>
  <c r="M229" i="9"/>
  <c r="L229" i="9"/>
  <c r="F229" i="9" s="1"/>
  <c r="E229" i="9"/>
  <c r="B229" i="9" s="1"/>
  <c r="M228" i="9"/>
  <c r="L228" i="9"/>
  <c r="F228" i="9"/>
  <c r="B228" i="9" s="1"/>
  <c r="E228" i="9"/>
  <c r="M227" i="9"/>
  <c r="L227" i="9"/>
  <c r="F227" i="9" s="1"/>
  <c r="E227" i="9"/>
  <c r="B227" i="9" s="1"/>
  <c r="M226" i="9"/>
  <c r="L226" i="9"/>
  <c r="F226" i="9"/>
  <c r="B226" i="9" s="1"/>
  <c r="E226" i="9"/>
  <c r="M225" i="9"/>
  <c r="L225" i="9"/>
  <c r="F225" i="9" s="1"/>
  <c r="E225" i="9"/>
  <c r="M224" i="9"/>
  <c r="L224" i="9"/>
  <c r="F224" i="9"/>
  <c r="B224" i="9" s="1"/>
  <c r="E224" i="9"/>
  <c r="M223" i="9"/>
  <c r="L223" i="9"/>
  <c r="E223" i="9"/>
  <c r="M222" i="9"/>
  <c r="F222" i="9" s="1"/>
  <c r="B222" i="9" s="1"/>
  <c r="L222" i="9"/>
  <c r="E222" i="9"/>
  <c r="M221" i="9"/>
  <c r="L221" i="9"/>
  <c r="E221" i="9"/>
  <c r="M220" i="9"/>
  <c r="F220" i="9" s="1"/>
  <c r="B220" i="9" s="1"/>
  <c r="L220" i="9"/>
  <c r="E220" i="9"/>
  <c r="M219" i="9"/>
  <c r="L219" i="9"/>
  <c r="E219" i="9"/>
  <c r="M218" i="9"/>
  <c r="L218" i="9"/>
  <c r="F218" i="9"/>
  <c r="B218" i="9" s="1"/>
  <c r="E218" i="9"/>
  <c r="M217" i="9"/>
  <c r="L217" i="9"/>
  <c r="E217" i="9"/>
  <c r="M216" i="9"/>
  <c r="L216" i="9"/>
  <c r="F216" i="9"/>
  <c r="B216" i="9" s="1"/>
  <c r="E216" i="9"/>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E158" i="9" s="1"/>
  <c r="G158" i="9"/>
  <c r="F158" i="9"/>
  <c r="B158" i="9"/>
  <c r="H157" i="9"/>
  <c r="G157" i="9"/>
  <c r="F157" i="9"/>
  <c r="E157" i="9"/>
  <c r="B157" i="9" s="1"/>
  <c r="H156" i="9"/>
  <c r="G156" i="9"/>
  <c r="E156" i="9" s="1"/>
  <c r="F156" i="9"/>
  <c r="H155" i="9"/>
  <c r="G155" i="9"/>
  <c r="F155" i="9"/>
  <c r="H154" i="9"/>
  <c r="E154" i="9" s="1"/>
  <c r="B154" i="9" s="1"/>
  <c r="G154" i="9"/>
  <c r="F154" i="9"/>
  <c r="H153" i="9"/>
  <c r="G153" i="9"/>
  <c r="F153" i="9"/>
  <c r="E153" i="9"/>
  <c r="B153" i="9" s="1"/>
  <c r="H152" i="9"/>
  <c r="G152" i="9"/>
  <c r="E152" i="9" s="1"/>
  <c r="F152" i="9"/>
  <c r="H151" i="9"/>
  <c r="G151" i="9"/>
  <c r="E151" i="9" s="1"/>
  <c r="B151" i="9" s="1"/>
  <c r="F151" i="9"/>
  <c r="H150" i="9"/>
  <c r="E150" i="9" s="1"/>
  <c r="G150" i="9"/>
  <c r="F150" i="9"/>
  <c r="B150" i="9"/>
  <c r="H149" i="9"/>
  <c r="G149" i="9"/>
  <c r="F149" i="9"/>
  <c r="E149" i="9"/>
  <c r="B149" i="9" s="1"/>
  <c r="H148" i="9"/>
  <c r="G148" i="9"/>
  <c r="E148" i="9" s="1"/>
  <c r="F148" i="9"/>
  <c r="H147" i="9"/>
  <c r="G147" i="9"/>
  <c r="F147" i="9"/>
  <c r="H146" i="9"/>
  <c r="E146" i="9" s="1"/>
  <c r="B146" i="9" s="1"/>
  <c r="G146" i="9"/>
  <c r="F146" i="9"/>
  <c r="H145" i="9"/>
  <c r="G145" i="9"/>
  <c r="F145" i="9"/>
  <c r="E145" i="9"/>
  <c r="B145" i="9" s="1"/>
  <c r="H144" i="9"/>
  <c r="G144" i="9"/>
  <c r="F144" i="9"/>
  <c r="F143" i="9"/>
  <c r="H142" i="9"/>
  <c r="E142" i="9" s="1"/>
  <c r="G142" i="9"/>
  <c r="F142" i="9"/>
  <c r="B142" i="9"/>
  <c r="H141" i="9"/>
  <c r="G141" i="9"/>
  <c r="F141" i="9"/>
  <c r="E141" i="9"/>
  <c r="B141" i="9" s="1"/>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B100" i="9" s="1"/>
  <c r="F100" i="9"/>
  <c r="H99" i="9"/>
  <c r="G99" i="9"/>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F92" i="9"/>
  <c r="E92" i="9"/>
  <c r="B92" i="9" s="1"/>
  <c r="H91" i="9"/>
  <c r="G91" i="9"/>
  <c r="F91" i="9"/>
  <c r="H90" i="9"/>
  <c r="G90" i="9"/>
  <c r="F90" i="9"/>
  <c r="E90" i="9"/>
  <c r="B90" i="9" s="1"/>
  <c r="H89" i="9"/>
  <c r="G89" i="9"/>
  <c r="F89" i="9"/>
  <c r="E89" i="9"/>
  <c r="H88" i="9"/>
  <c r="G88" i="9"/>
  <c r="E88" i="9" s="1"/>
  <c r="F88" i="9"/>
  <c r="H87" i="9"/>
  <c r="G87" i="9"/>
  <c r="E87" i="9" s="1"/>
  <c r="F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E77" i="9" s="1"/>
  <c r="G77" i="9"/>
  <c r="F77" i="9"/>
  <c r="B77" i="9"/>
  <c r="H76" i="9"/>
  <c r="G76" i="9"/>
  <c r="F76" i="9"/>
  <c r="E76" i="9"/>
  <c r="B76" i="9" s="1"/>
  <c r="H75" i="9"/>
  <c r="G75" i="9"/>
  <c r="F75" i="9"/>
  <c r="H74" i="9"/>
  <c r="G74" i="9"/>
  <c r="F74" i="9"/>
  <c r="E74" i="9"/>
  <c r="B74" i="9" s="1"/>
  <c r="H73" i="9"/>
  <c r="G73" i="9"/>
  <c r="F73" i="9"/>
  <c r="E73" i="9"/>
  <c r="H72" i="9"/>
  <c r="G72" i="9"/>
  <c r="E72" i="9" s="1"/>
  <c r="F72" i="9"/>
  <c r="H71" i="9"/>
  <c r="G71" i="9"/>
  <c r="F71" i="9"/>
  <c r="H70" i="9"/>
  <c r="G70" i="9"/>
  <c r="F70" i="9"/>
  <c r="E70" i="9"/>
  <c r="B70" i="9" s="1"/>
  <c r="H69" i="9"/>
  <c r="G69" i="9"/>
  <c r="F69" i="9"/>
  <c r="E69" i="9"/>
  <c r="H68" i="9"/>
  <c r="G68" i="9"/>
  <c r="E68" i="9" s="1"/>
  <c r="F68" i="9"/>
  <c r="H67" i="9"/>
  <c r="G67" i="9"/>
  <c r="F67" i="9"/>
  <c r="H66" i="9"/>
  <c r="G66" i="9"/>
  <c r="F66" i="9"/>
  <c r="E66" i="9"/>
  <c r="B66" i="9" s="1"/>
  <c r="H65" i="9"/>
  <c r="G65" i="9"/>
  <c r="F65" i="9"/>
  <c r="E65" i="9"/>
  <c r="H64" i="9"/>
  <c r="G64" i="9"/>
  <c r="E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G57" i="9"/>
  <c r="F57" i="9"/>
  <c r="E57" i="9"/>
  <c r="H56" i="9"/>
  <c r="G56" i="9"/>
  <c r="E56" i="9" s="1"/>
  <c r="F56" i="9"/>
  <c r="H55" i="9"/>
  <c r="G55" i="9"/>
  <c r="F55" i="9"/>
  <c r="H54" i="9"/>
  <c r="E54" i="9" s="1"/>
  <c r="B54" i="9" s="1"/>
  <c r="G54" i="9"/>
  <c r="F54" i="9"/>
  <c r="H53" i="9"/>
  <c r="G53" i="9"/>
  <c r="F53" i="9"/>
  <c r="E53" i="9"/>
  <c r="H52" i="9"/>
  <c r="G52" i="9"/>
  <c r="E52" i="9" s="1"/>
  <c r="F52" i="9"/>
  <c r="H51" i="9"/>
  <c r="G51" i="9"/>
  <c r="F51" i="9"/>
  <c r="H50" i="9"/>
  <c r="G50" i="9"/>
  <c r="F50" i="9"/>
  <c r="E50" i="9"/>
  <c r="B50" i="9" s="1"/>
  <c r="H49" i="9"/>
  <c r="G49" i="9"/>
  <c r="F49" i="9"/>
  <c r="E49" i="9"/>
  <c r="H48" i="9"/>
  <c r="G48" i="9"/>
  <c r="E48" i="9" s="1"/>
  <c r="F48" i="9"/>
  <c r="H47" i="9"/>
  <c r="G47" i="9"/>
  <c r="F47" i="9"/>
  <c r="H46" i="9"/>
  <c r="G46" i="9"/>
  <c r="F46" i="9"/>
  <c r="E46" i="9"/>
  <c r="B46" i="9" s="1"/>
  <c r="H45" i="9"/>
  <c r="G45" i="9"/>
  <c r="F45" i="9"/>
  <c r="E45" i="9"/>
  <c r="H44" i="9"/>
  <c r="G44" i="9"/>
  <c r="E44" i="9" s="1"/>
  <c r="F44" i="9"/>
  <c r="H43" i="9"/>
  <c r="G43" i="9"/>
  <c r="F43" i="9"/>
  <c r="H42" i="9"/>
  <c r="G42" i="9"/>
  <c r="F42" i="9"/>
  <c r="E42" i="9"/>
  <c r="B42" i="9" s="1"/>
  <c r="H41" i="9"/>
  <c r="G41" i="9"/>
  <c r="F41" i="9"/>
  <c r="E41" i="9"/>
  <c r="B41" i="9" s="1"/>
  <c r="H40" i="9"/>
  <c r="G40" i="9"/>
  <c r="E40" i="9" s="1"/>
  <c r="B40" i="9" s="1"/>
  <c r="F40" i="9"/>
  <c r="H39" i="9"/>
  <c r="G39" i="9"/>
  <c r="E39" i="9" s="1"/>
  <c r="B39" i="9" s="1"/>
  <c r="F39" i="9"/>
  <c r="H38" i="9"/>
  <c r="G38" i="9"/>
  <c r="F38" i="9"/>
  <c r="H37" i="9"/>
  <c r="E37" i="9" s="1"/>
  <c r="B37" i="9" s="1"/>
  <c r="G37" i="9"/>
  <c r="F37" i="9"/>
  <c r="H36" i="9"/>
  <c r="G36" i="9"/>
  <c r="F36" i="9"/>
  <c r="E36" i="9"/>
  <c r="B36" i="9" s="1"/>
  <c r="H35" i="9"/>
  <c r="G35" i="9"/>
  <c r="F35" i="9"/>
  <c r="H34" i="9"/>
  <c r="G34" i="9"/>
  <c r="F34" i="9"/>
  <c r="E34" i="9"/>
  <c r="B34" i="9" s="1"/>
  <c r="H33" i="9"/>
  <c r="G33" i="9"/>
  <c r="E33" i="9" s="1"/>
  <c r="B33" i="9" s="1"/>
  <c r="F33" i="9"/>
  <c r="H32" i="9"/>
  <c r="G32" i="9"/>
  <c r="F32" i="9"/>
  <c r="H31" i="9"/>
  <c r="G31" i="9"/>
  <c r="E31" i="9" s="1"/>
  <c r="B31" i="9" s="1"/>
  <c r="F31" i="9"/>
  <c r="H30" i="9"/>
  <c r="G30" i="9"/>
  <c r="E30" i="9" s="1"/>
  <c r="B30" i="9" s="1"/>
  <c r="F30" i="9"/>
  <c r="H29" i="9"/>
  <c r="E29" i="9" s="1"/>
  <c r="B29" i="9" s="1"/>
  <c r="G29" i="9"/>
  <c r="F29" i="9"/>
  <c r="H28" i="9"/>
  <c r="E28" i="9" s="1"/>
  <c r="B28" i="9" s="1"/>
  <c r="G28" i="9"/>
  <c r="F28" i="9"/>
  <c r="H27" i="9"/>
  <c r="G27" i="9"/>
  <c r="F27" i="9"/>
  <c r="H26" i="9"/>
  <c r="G26" i="9"/>
  <c r="F26" i="9"/>
  <c r="E26" i="9"/>
  <c r="B26" i="9" s="1"/>
  <c r="H25" i="9"/>
  <c r="G25" i="9"/>
  <c r="F25" i="9"/>
  <c r="E25" i="9"/>
  <c r="B25" i="9" s="1"/>
  <c r="H24" i="9"/>
  <c r="G24" i="9"/>
  <c r="E24" i="9" s="1"/>
  <c r="B24" i="9" s="1"/>
  <c r="F24" i="9"/>
  <c r="H23" i="9"/>
  <c r="G23" i="9"/>
  <c r="F23" i="9"/>
  <c r="H22" i="9"/>
  <c r="G22" i="9"/>
  <c r="E22" i="9" s="1"/>
  <c r="B22" i="9" s="1"/>
  <c r="F22" i="9"/>
  <c r="F21" i="9"/>
  <c r="F4" i="9"/>
  <c r="O3" i="9"/>
  <c r="G275" i="9" s="1"/>
  <c r="I3" i="9"/>
  <c r="H3" i="9"/>
  <c r="G3" i="9"/>
  <c r="D101" i="8"/>
  <c r="D95" i="8"/>
  <c r="D90" i="8"/>
  <c r="D85" i="8"/>
  <c r="D80" i="8"/>
  <c r="D75" i="8"/>
  <c r="D70" i="8"/>
  <c r="D65" i="8"/>
  <c r="D60" i="8"/>
  <c r="D55" i="8"/>
  <c r="D49" i="8" s="1"/>
  <c r="D50" i="8"/>
  <c r="D44" i="8"/>
  <c r="D36" i="8"/>
  <c r="D26" i="8"/>
  <c r="D18" i="8"/>
  <c r="D8" i="8"/>
  <c r="E44" i="7"/>
  <c r="D44" i="7"/>
  <c r="E39" i="7"/>
  <c r="E38" i="7" s="1"/>
  <c r="D39" i="7"/>
  <c r="D38" i="7" s="1"/>
  <c r="E30" i="7"/>
  <c r="D30" i="7"/>
  <c r="E23" i="7"/>
  <c r="D23" i="7"/>
  <c r="E22" i="7"/>
  <c r="D22" i="7"/>
  <c r="H30" i="3" s="1"/>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E238" i="5" s="1"/>
  <c r="E237" i="5" s="1"/>
  <c r="I23" i="3" s="1"/>
  <c r="D239" i="5"/>
  <c r="D238" i="5"/>
  <c r="F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E68" i="5" s="1"/>
  <c r="I21" i="3"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G143" i="9" s="1"/>
  <c r="E143" i="9" s="1"/>
  <c r="B143" i="9" s="1"/>
  <c r="F602" i="4"/>
  <c r="F601" i="4"/>
  <c r="F600" i="4"/>
  <c r="F599" i="4"/>
  <c r="E599" i="4"/>
  <c r="D599" i="4"/>
  <c r="F598" i="4"/>
  <c r="F597" i="4"/>
  <c r="F596" i="4"/>
  <c r="F595" i="4"/>
  <c r="E594" i="4"/>
  <c r="E593" i="4" s="1"/>
  <c r="D587" i="1" s="1"/>
  <c r="D594" i="4"/>
  <c r="F592" i="4"/>
  <c r="F591" i="4"/>
  <c r="E590" i="4"/>
  <c r="D590" i="4"/>
  <c r="F590" i="4" s="1"/>
  <c r="F589" i="4"/>
  <c r="F588" i="4"/>
  <c r="F587" i="4"/>
  <c r="E587" i="4"/>
  <c r="D587" i="4"/>
  <c r="F586" i="4"/>
  <c r="F585" i="4"/>
  <c r="E585" i="4"/>
  <c r="E580" i="4" s="1"/>
  <c r="D585" i="4"/>
  <c r="F584" i="4"/>
  <c r="F583" i="4"/>
  <c r="F582" i="4"/>
  <c r="E581" i="4"/>
  <c r="D581" i="4"/>
  <c r="F581" i="4" s="1"/>
  <c r="F579" i="4"/>
  <c r="F578" i="4"/>
  <c r="E577" i="4"/>
  <c r="D577" i="4"/>
  <c r="F577" i="4" s="1"/>
  <c r="F576" i="4"/>
  <c r="F575" i="4"/>
  <c r="E574" i="4"/>
  <c r="D574" i="4"/>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E455" i="4"/>
  <c r="F455"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D417" i="4"/>
  <c r="D644" i="4" s="1"/>
  <c r="F644" i="4" s="1"/>
  <c r="E416" i="4"/>
  <c r="D411" i="1" s="1"/>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E363" i="4"/>
  <c r="D358" i="1" s="1"/>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06" i="1"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E196" i="4" s="1"/>
  <c r="D192" i="1" s="1"/>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E139" i="4"/>
  <c r="F139" i="4" s="1"/>
  <c r="D139" i="4"/>
  <c r="F138" i="4"/>
  <c r="F137" i="4"/>
  <c r="F136" i="4"/>
  <c r="F135" i="4"/>
  <c r="E134" i="4"/>
  <c r="E133" i="4" s="1"/>
  <c r="D134" i="4"/>
  <c r="F134" i="4" s="1"/>
  <c r="F132" i="4"/>
  <c r="F131" i="4"/>
  <c r="F130" i="4"/>
  <c r="F129" i="4"/>
  <c r="F128" i="4"/>
  <c r="E128" i="4"/>
  <c r="D128" i="4"/>
  <c r="F127" i="4"/>
  <c r="F126" i="4"/>
  <c r="E125" i="4"/>
  <c r="D125" i="4"/>
  <c r="E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58" i="1" s="1"/>
  <c r="D62" i="4"/>
  <c r="F61" i="4"/>
  <c r="F60" i="4"/>
  <c r="F59" i="4"/>
  <c r="E59" i="4"/>
  <c r="D59" i="4"/>
  <c r="F58" i="4"/>
  <c r="F57" i="4"/>
  <c r="F56" i="4"/>
  <c r="F55" i="4"/>
  <c r="E54" i="4"/>
  <c r="D54" i="4"/>
  <c r="F53" i="4"/>
  <c r="F52" i="4"/>
  <c r="F51" i="4"/>
  <c r="E51" i="4"/>
  <c r="D51" i="4"/>
  <c r="F49" i="4"/>
  <c r="F48" i="4"/>
  <c r="F47" i="4"/>
  <c r="F46" i="4"/>
  <c r="F45" i="4"/>
  <c r="E45" i="4"/>
  <c r="D45" i="4"/>
  <c r="D44" i="4" s="1"/>
  <c r="F44" i="4"/>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H1578" i="1" s="1"/>
  <c r="C1577" i="1"/>
  <c r="C1576" i="1"/>
  <c r="H1576" i="1" s="1"/>
  <c r="H1575" i="1"/>
  <c r="G1575" i="1"/>
  <c r="C1575" i="1"/>
  <c r="C1574" i="1"/>
  <c r="H1573" i="1"/>
  <c r="C1573" i="1"/>
  <c r="G1573" i="1" s="1"/>
  <c r="H1572" i="1"/>
  <c r="G1572" i="1"/>
  <c r="C1572" i="1"/>
  <c r="C1571" i="1"/>
  <c r="G1570" i="1"/>
  <c r="C1570" i="1"/>
  <c r="H1570" i="1" s="1"/>
  <c r="C1569" i="1"/>
  <c r="H1568" i="1"/>
  <c r="G1568" i="1"/>
  <c r="C1568" i="1"/>
  <c r="H1567" i="1"/>
  <c r="G1567" i="1"/>
  <c r="C1567" i="1"/>
  <c r="C1566" i="1"/>
  <c r="H1565" i="1"/>
  <c r="C1565" i="1"/>
  <c r="G1565" i="1" s="1"/>
  <c r="H1564" i="1"/>
  <c r="G1564" i="1"/>
  <c r="C1564" i="1"/>
  <c r="C1563" i="1"/>
  <c r="G1562" i="1"/>
  <c r="C1562" i="1"/>
  <c r="H1562" i="1" s="1"/>
  <c r="C1561" i="1"/>
  <c r="H1560" i="1"/>
  <c r="G1560" i="1"/>
  <c r="C1560" i="1"/>
  <c r="H1559" i="1"/>
  <c r="G1559" i="1"/>
  <c r="C1559" i="1"/>
  <c r="C1558" i="1"/>
  <c r="H1557" i="1"/>
  <c r="C1557" i="1"/>
  <c r="G1557" i="1" s="1"/>
  <c r="H1556" i="1"/>
  <c r="G1556" i="1"/>
  <c r="C1556" i="1"/>
  <c r="C1555" i="1"/>
  <c r="G1554" i="1"/>
  <c r="C1554" i="1"/>
  <c r="H1554" i="1" s="1"/>
  <c r="C1553" i="1"/>
  <c r="H1552" i="1"/>
  <c r="G1552" i="1"/>
  <c r="C1552" i="1"/>
  <c r="H1551" i="1"/>
  <c r="G1551" i="1"/>
  <c r="C1551" i="1"/>
  <c r="C1550" i="1"/>
  <c r="H1549" i="1"/>
  <c r="C1549" i="1"/>
  <c r="G1549" i="1" s="1"/>
  <c r="H1548" i="1"/>
  <c r="G1548" i="1"/>
  <c r="C1548" i="1"/>
  <c r="C1547" i="1"/>
  <c r="G1546" i="1"/>
  <c r="C1546" i="1"/>
  <c r="H1546" i="1" s="1"/>
  <c r="C1545" i="1"/>
  <c r="H1544" i="1"/>
  <c r="G1544" i="1"/>
  <c r="C1544" i="1"/>
  <c r="H1543" i="1"/>
  <c r="G1543" i="1"/>
  <c r="C1543" i="1"/>
  <c r="C1542" i="1"/>
  <c r="H1541" i="1"/>
  <c r="C1541" i="1"/>
  <c r="G1541" i="1" s="1"/>
  <c r="H1540" i="1"/>
  <c r="G1540" i="1"/>
  <c r="C1540" i="1"/>
  <c r="C1539" i="1"/>
  <c r="G1538" i="1"/>
  <c r="C1538" i="1"/>
  <c r="H1538" i="1" s="1"/>
  <c r="C1537" i="1"/>
  <c r="H1536" i="1"/>
  <c r="G1536" i="1"/>
  <c r="C1536" i="1"/>
  <c r="H1535" i="1"/>
  <c r="G1535" i="1"/>
  <c r="C1535" i="1"/>
  <c r="C1534" i="1"/>
  <c r="H1533" i="1"/>
  <c r="C1533" i="1"/>
  <c r="G1533" i="1" s="1"/>
  <c r="H1532" i="1"/>
  <c r="G1532" i="1"/>
  <c r="C1532" i="1"/>
  <c r="C1531" i="1"/>
  <c r="G1530" i="1"/>
  <c r="C1530" i="1"/>
  <c r="H1530" i="1" s="1"/>
  <c r="C1529" i="1"/>
  <c r="H1528" i="1"/>
  <c r="G1528" i="1"/>
  <c r="C1528" i="1"/>
  <c r="H1527" i="1"/>
  <c r="G1527" i="1"/>
  <c r="C1527" i="1"/>
  <c r="C1526" i="1"/>
  <c r="H1525" i="1"/>
  <c r="C1525" i="1"/>
  <c r="G1525" i="1" s="1"/>
  <c r="H1523" i="1"/>
  <c r="C1523" i="1"/>
  <c r="G1523" i="1" s="1"/>
  <c r="G1522" i="1"/>
  <c r="C1522" i="1"/>
  <c r="H1522" i="1" s="1"/>
  <c r="C1521" i="1"/>
  <c r="G1521" i="1" s="1"/>
  <c r="H1520" i="1"/>
  <c r="G1520" i="1"/>
  <c r="C1520" i="1"/>
  <c r="G1519" i="1"/>
  <c r="C1519" i="1"/>
  <c r="H1519" i="1" s="1"/>
  <c r="H1516" i="1"/>
  <c r="G1516" i="1"/>
  <c r="C1516" i="1"/>
  <c r="H1515" i="1"/>
  <c r="C1515" i="1"/>
  <c r="G1515" i="1" s="1"/>
  <c r="G1514" i="1"/>
  <c r="C1514" i="1"/>
  <c r="H1514" i="1" s="1"/>
  <c r="C1513" i="1"/>
  <c r="G1513" i="1" s="1"/>
  <c r="H1512" i="1"/>
  <c r="G1512" i="1"/>
  <c r="C1512" i="1"/>
  <c r="C1511" i="1"/>
  <c r="H1511" i="1" s="1"/>
  <c r="C1510" i="1"/>
  <c r="H1510" i="1" s="1"/>
  <c r="C1509" i="1"/>
  <c r="G1509" i="1" s="1"/>
  <c r="H1508" i="1"/>
  <c r="G1508" i="1"/>
  <c r="C1508" i="1"/>
  <c r="H1507" i="1"/>
  <c r="C1507" i="1"/>
  <c r="G1507" i="1" s="1"/>
  <c r="G1506" i="1"/>
  <c r="C1506" i="1"/>
  <c r="H1506" i="1" s="1"/>
  <c r="C1505" i="1"/>
  <c r="G1505" i="1" s="1"/>
  <c r="H1504" i="1"/>
  <c r="C1504" i="1"/>
  <c r="G1504" i="1" s="1"/>
  <c r="C1503" i="1"/>
  <c r="H1503" i="1" s="1"/>
  <c r="C1502" i="1"/>
  <c r="H1502" i="1" s="1"/>
  <c r="C1501" i="1"/>
  <c r="G1501" i="1" s="1"/>
  <c r="H1500" i="1"/>
  <c r="G1500" i="1"/>
  <c r="C1500" i="1"/>
  <c r="G1498" i="1"/>
  <c r="C1498" i="1"/>
  <c r="H1498" i="1" s="1"/>
  <c r="C1497" i="1"/>
  <c r="G1497" i="1" s="1"/>
  <c r="H1496" i="1"/>
  <c r="G1496" i="1"/>
  <c r="C1496" i="1"/>
  <c r="C1495" i="1"/>
  <c r="H1495" i="1" s="1"/>
  <c r="C1494" i="1"/>
  <c r="H1494" i="1" s="1"/>
  <c r="H1493" i="1"/>
  <c r="C1493" i="1"/>
  <c r="G1493" i="1" s="1"/>
  <c r="C1492" i="1"/>
  <c r="H1492" i="1" s="1"/>
  <c r="H1491" i="1"/>
  <c r="C1491" i="1"/>
  <c r="G1491" i="1" s="1"/>
  <c r="G1490" i="1"/>
  <c r="C1490" i="1"/>
  <c r="H1490" i="1" s="1"/>
  <c r="C1489" i="1"/>
  <c r="G1489" i="1" s="1"/>
  <c r="H1488" i="1"/>
  <c r="G1488" i="1"/>
  <c r="C1488" i="1"/>
  <c r="C1487" i="1"/>
  <c r="H1487" i="1" s="1"/>
  <c r="C1486" i="1"/>
  <c r="H1486" i="1" s="1"/>
  <c r="C1485" i="1"/>
  <c r="G1485" i="1" s="1"/>
  <c r="H1484" i="1"/>
  <c r="C1484" i="1"/>
  <c r="G1484" i="1" s="1"/>
  <c r="G1482" i="1"/>
  <c r="C1482" i="1"/>
  <c r="H1482" i="1" s="1"/>
  <c r="H1480" i="1"/>
  <c r="G1480" i="1"/>
  <c r="C1480" i="1"/>
  <c r="I1479" i="1"/>
  <c r="H1479" i="1"/>
  <c r="D1479" i="1"/>
  <c r="C1479" i="1"/>
  <c r="G1479" i="1" s="1"/>
  <c r="J1478" i="1"/>
  <c r="H1478" i="1"/>
  <c r="D1478" i="1"/>
  <c r="G1478" i="1" s="1"/>
  <c r="C1478" i="1"/>
  <c r="J1477" i="1"/>
  <c r="D1477" i="1"/>
  <c r="C1477" i="1"/>
  <c r="G1476" i="1"/>
  <c r="D1476" i="1"/>
  <c r="C1476" i="1"/>
  <c r="D1475" i="1"/>
  <c r="H1475" i="1" s="1"/>
  <c r="C1475" i="1"/>
  <c r="I1474" i="1"/>
  <c r="H1474" i="1"/>
  <c r="D1474" i="1"/>
  <c r="C1474" i="1"/>
  <c r="G1474" i="1" s="1"/>
  <c r="J1473" i="1"/>
  <c r="H1473" i="1"/>
  <c r="D1473" i="1"/>
  <c r="G1473" i="1" s="1"/>
  <c r="I1473" i="1" s="1"/>
  <c r="C1473" i="1"/>
  <c r="D1472" i="1"/>
  <c r="C1472" i="1"/>
  <c r="J1472" i="1" s="1"/>
  <c r="G1471" i="1"/>
  <c r="D1471" i="1"/>
  <c r="C1471" i="1"/>
  <c r="G1470" i="1"/>
  <c r="D1470" i="1"/>
  <c r="H1470" i="1" s="1"/>
  <c r="C1470" i="1"/>
  <c r="D1469" i="1"/>
  <c r="H1469" i="1" s="1"/>
  <c r="C1469" i="1"/>
  <c r="I1468" i="1"/>
  <c r="H1468" i="1"/>
  <c r="D1468" i="1"/>
  <c r="C1468" i="1"/>
  <c r="G1468" i="1" s="1"/>
  <c r="J1467" i="1"/>
  <c r="H1467" i="1"/>
  <c r="D1467" i="1"/>
  <c r="G1467" i="1" s="1"/>
  <c r="I1467" i="1" s="1"/>
  <c r="C1467" i="1"/>
  <c r="D1466" i="1"/>
  <c r="C1466" i="1"/>
  <c r="J1466" i="1" s="1"/>
  <c r="G1465" i="1"/>
  <c r="D1465" i="1"/>
  <c r="C1465" i="1"/>
  <c r="I1464" i="1"/>
  <c r="H1464" i="1"/>
  <c r="D1464" i="1"/>
  <c r="C1464" i="1"/>
  <c r="G1464" i="1" s="1"/>
  <c r="J1463" i="1"/>
  <c r="H1463" i="1"/>
  <c r="D1463" i="1"/>
  <c r="C1463" i="1"/>
  <c r="G1463" i="1" s="1"/>
  <c r="J1462" i="1"/>
  <c r="G1462" i="1"/>
  <c r="I1462" i="1" s="1"/>
  <c r="D1462" i="1"/>
  <c r="H1462" i="1" s="1"/>
  <c r="C1462" i="1"/>
  <c r="G1461" i="1"/>
  <c r="D1461" i="1"/>
  <c r="H1461" i="1" s="1"/>
  <c r="C1461" i="1"/>
  <c r="H1460" i="1"/>
  <c r="D1460" i="1"/>
  <c r="C1460" i="1"/>
  <c r="G1459" i="1"/>
  <c r="I1459" i="1" s="1"/>
  <c r="D1459" i="1"/>
  <c r="H1459" i="1" s="1"/>
  <c r="C1459" i="1"/>
  <c r="H1458" i="1"/>
  <c r="D1458" i="1"/>
  <c r="C1458" i="1"/>
  <c r="G1457" i="1"/>
  <c r="I1457" i="1" s="1"/>
  <c r="D1457" i="1"/>
  <c r="H1457" i="1" s="1"/>
  <c r="C1457" i="1"/>
  <c r="H1456" i="1"/>
  <c r="D1456" i="1"/>
  <c r="C1456" i="1"/>
  <c r="G1455" i="1"/>
  <c r="I1455" i="1" s="1"/>
  <c r="D1455" i="1"/>
  <c r="H1455" i="1" s="1"/>
  <c r="C1455" i="1"/>
  <c r="D1454" i="1"/>
  <c r="H1454" i="1" s="1"/>
  <c r="C1454" i="1"/>
  <c r="G1453" i="1"/>
  <c r="D1453" i="1"/>
  <c r="H1453" i="1" s="1"/>
  <c r="C1453" i="1"/>
  <c r="D1452" i="1"/>
  <c r="C1452" i="1"/>
  <c r="H1452" i="1" s="1"/>
  <c r="J1451" i="1"/>
  <c r="G1451" i="1"/>
  <c r="I1451" i="1" s="1"/>
  <c r="D1451" i="1"/>
  <c r="H1451" i="1" s="1"/>
  <c r="C1451" i="1"/>
  <c r="D1450" i="1"/>
  <c r="C1450" i="1"/>
  <c r="H1450" i="1" s="1"/>
  <c r="J1449" i="1"/>
  <c r="G1449" i="1"/>
  <c r="I1449" i="1" s="1"/>
  <c r="D1449" i="1"/>
  <c r="H1449" i="1" s="1"/>
  <c r="C1449" i="1"/>
  <c r="D1448" i="1"/>
  <c r="C1448" i="1"/>
  <c r="H1448" i="1" s="1"/>
  <c r="J1447" i="1"/>
  <c r="G1447" i="1"/>
  <c r="I1447" i="1" s="1"/>
  <c r="D1447" i="1"/>
  <c r="H1447" i="1" s="1"/>
  <c r="C1447" i="1"/>
  <c r="D1446" i="1"/>
  <c r="C1446" i="1"/>
  <c r="H1446" i="1" s="1"/>
  <c r="J1445" i="1"/>
  <c r="D1445" i="1"/>
  <c r="C1445" i="1"/>
  <c r="H1444" i="1"/>
  <c r="G1444" i="1"/>
  <c r="D1444" i="1"/>
  <c r="C1444" i="1"/>
  <c r="J1444" i="1" s="1"/>
  <c r="J1443" i="1"/>
  <c r="D1443" i="1"/>
  <c r="C1443" i="1"/>
  <c r="H1442" i="1"/>
  <c r="G1442" i="1"/>
  <c r="D1442" i="1"/>
  <c r="C1442" i="1"/>
  <c r="J1442" i="1" s="1"/>
  <c r="J1441" i="1"/>
  <c r="D1441" i="1"/>
  <c r="C1441" i="1"/>
  <c r="H1440" i="1"/>
  <c r="G1440" i="1"/>
  <c r="D1440" i="1"/>
  <c r="C1440" i="1"/>
  <c r="J1440" i="1" s="1"/>
  <c r="J1439" i="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G1362" i="1"/>
  <c r="D1362" i="1"/>
  <c r="C1362" i="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D1272" i="1"/>
  <c r="C1272" i="1"/>
  <c r="H1272" i="1" s="1"/>
  <c r="G1271" i="1"/>
  <c r="D1271" i="1"/>
  <c r="C1271" i="1"/>
  <c r="H1271" i="1" s="1"/>
  <c r="D1270" i="1"/>
  <c r="G1270" i="1" s="1"/>
  <c r="C1270" i="1"/>
  <c r="D1269" i="1"/>
  <c r="C1269" i="1"/>
  <c r="H1269" i="1" s="1"/>
  <c r="D1268" i="1"/>
  <c r="C1268" i="1"/>
  <c r="H1268" i="1" s="1"/>
  <c r="G1267" i="1"/>
  <c r="D1267" i="1"/>
  <c r="C1267" i="1"/>
  <c r="H1267" i="1" s="1"/>
  <c r="D1266" i="1"/>
  <c r="G1266" i="1" s="1"/>
  <c r="C1266" i="1"/>
  <c r="D1265" i="1"/>
  <c r="C1265" i="1"/>
  <c r="H1265" i="1" s="1"/>
  <c r="D1264" i="1"/>
  <c r="C1264" i="1"/>
  <c r="H1264" i="1" s="1"/>
  <c r="G1263" i="1"/>
  <c r="D1263" i="1"/>
  <c r="C1263" i="1"/>
  <c r="H1263" i="1" s="1"/>
  <c r="D1262" i="1"/>
  <c r="G1262" i="1" s="1"/>
  <c r="C1262" i="1"/>
  <c r="D1261" i="1"/>
  <c r="C1261" i="1"/>
  <c r="H1261" i="1" s="1"/>
  <c r="D1260" i="1"/>
  <c r="C1260" i="1"/>
  <c r="H1260" i="1" s="1"/>
  <c r="G1259" i="1"/>
  <c r="D1259" i="1"/>
  <c r="C1259" i="1"/>
  <c r="H1259" i="1" s="1"/>
  <c r="D1258" i="1"/>
  <c r="G1258" i="1" s="1"/>
  <c r="C1258" i="1"/>
  <c r="D1257" i="1"/>
  <c r="C1257" i="1"/>
  <c r="H1257" i="1" s="1"/>
  <c r="D1256" i="1"/>
  <c r="C1256" i="1"/>
  <c r="H1256" i="1" s="1"/>
  <c r="G1255" i="1"/>
  <c r="D1255" i="1"/>
  <c r="C1255" i="1"/>
  <c r="H1255" i="1" s="1"/>
  <c r="D1254" i="1"/>
  <c r="G1254" i="1" s="1"/>
  <c r="C1254" i="1"/>
  <c r="D1253" i="1"/>
  <c r="C1253" i="1"/>
  <c r="H1253" i="1" s="1"/>
  <c r="D1252" i="1"/>
  <c r="C1252" i="1"/>
  <c r="H1252" i="1" s="1"/>
  <c r="G1251" i="1"/>
  <c r="D1251" i="1"/>
  <c r="C1251" i="1"/>
  <c r="H1251" i="1" s="1"/>
  <c r="D1250" i="1"/>
  <c r="G1250" i="1" s="1"/>
  <c r="C1250" i="1"/>
  <c r="D1249" i="1"/>
  <c r="C1249" i="1"/>
  <c r="H1249" i="1" s="1"/>
  <c r="D1248" i="1"/>
  <c r="C1248" i="1"/>
  <c r="H1248" i="1" s="1"/>
  <c r="G1247" i="1"/>
  <c r="D1247" i="1"/>
  <c r="C1247" i="1"/>
  <c r="H1247" i="1" s="1"/>
  <c r="D1246" i="1"/>
  <c r="G1246" i="1" s="1"/>
  <c r="C1246" i="1"/>
  <c r="D1245" i="1"/>
  <c r="C1245" i="1"/>
  <c r="H1245" i="1" s="1"/>
  <c r="D1244" i="1"/>
  <c r="C1244" i="1"/>
  <c r="H1244" i="1" s="1"/>
  <c r="G1243" i="1"/>
  <c r="D1243" i="1"/>
  <c r="C1243" i="1"/>
  <c r="H1243" i="1" s="1"/>
  <c r="D1242" i="1"/>
  <c r="G1242" i="1" s="1"/>
  <c r="C1242" i="1"/>
  <c r="D1241" i="1"/>
  <c r="C1241" i="1"/>
  <c r="H1241" i="1" s="1"/>
  <c r="D1240" i="1"/>
  <c r="C1240" i="1"/>
  <c r="H1240" i="1" s="1"/>
  <c r="G1239" i="1"/>
  <c r="D1239" i="1"/>
  <c r="C1239" i="1"/>
  <c r="H1239" i="1" s="1"/>
  <c r="D1238" i="1"/>
  <c r="G1238" i="1" s="1"/>
  <c r="C1238" i="1"/>
  <c r="D1237" i="1"/>
  <c r="C1237" i="1"/>
  <c r="H1237" i="1" s="1"/>
  <c r="D1236" i="1"/>
  <c r="C1236" i="1"/>
  <c r="H1236" i="1" s="1"/>
  <c r="G1235" i="1"/>
  <c r="D1235" i="1"/>
  <c r="C1235" i="1"/>
  <c r="H1235" i="1" s="1"/>
  <c r="D1234" i="1"/>
  <c r="G1234" i="1" s="1"/>
  <c r="C1234" i="1"/>
  <c r="D1233" i="1"/>
  <c r="C1233" i="1"/>
  <c r="H1233" i="1" s="1"/>
  <c r="D1232" i="1"/>
  <c r="C1232" i="1"/>
  <c r="H1232" i="1" s="1"/>
  <c r="G1231" i="1"/>
  <c r="D1231" i="1"/>
  <c r="C1231" i="1"/>
  <c r="H1231" i="1" s="1"/>
  <c r="D1230" i="1"/>
  <c r="G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D1095" i="1"/>
  <c r="H1095" i="1" s="1"/>
  <c r="C1095" i="1"/>
  <c r="D1094" i="1"/>
  <c r="H1094" i="1" s="1"/>
  <c r="C1094" i="1"/>
  <c r="D1093" i="1"/>
  <c r="H1093" i="1" s="1"/>
  <c r="C1093" i="1"/>
  <c r="D1092" i="1"/>
  <c r="H1092" i="1" s="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C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D756" i="1"/>
  <c r="H756" i="1" s="1"/>
  <c r="C756" i="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D735" i="1"/>
  <c r="H735" i="1" s="1"/>
  <c r="C735" i="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D711" i="1"/>
  <c r="H711" i="1" s="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H647" i="1" s="1"/>
  <c r="C647" i="1"/>
  <c r="H646" i="1"/>
  <c r="G646" i="1"/>
  <c r="D646" i="1"/>
  <c r="C646" i="1"/>
  <c r="D645" i="1"/>
  <c r="H645" i="1" s="1"/>
  <c r="C645" i="1"/>
  <c r="H644" i="1"/>
  <c r="D644" i="1"/>
  <c r="G644" i="1" s="1"/>
  <c r="C644" i="1"/>
  <c r="H643" i="1"/>
  <c r="D643" i="1"/>
  <c r="G643" i="1" s="1"/>
  <c r="C643" i="1"/>
  <c r="D642" i="1"/>
  <c r="H642" i="1" s="1"/>
  <c r="C642" i="1"/>
  <c r="D641" i="1"/>
  <c r="H641" i="1" s="1"/>
  <c r="C641" i="1"/>
  <c r="C638" i="1"/>
  <c r="C637"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D600" i="1"/>
  <c r="G600" i="1" s="1"/>
  <c r="C600" i="1"/>
  <c r="H599" i="1"/>
  <c r="D599" i="1"/>
  <c r="G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D450" i="1"/>
  <c r="H450" i="1" s="1"/>
  <c r="C450" i="1"/>
  <c r="D449" i="1"/>
  <c r="H449" i="1" s="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G413" i="1" s="1"/>
  <c r="C413" i="1"/>
  <c r="D412" i="1"/>
  <c r="H412" i="1" s="1"/>
  <c r="C412" i="1"/>
  <c r="C411" i="1"/>
  <c r="D406" i="1"/>
  <c r="H406" i="1" s="1"/>
  <c r="C406" i="1"/>
  <c r="H405" i="1"/>
  <c r="G405" i="1"/>
  <c r="D405" i="1"/>
  <c r="C405" i="1"/>
  <c r="H404" i="1"/>
  <c r="G404" i="1"/>
  <c r="D404" i="1"/>
  <c r="C404" i="1"/>
  <c r="H401" i="1"/>
  <c r="G401" i="1"/>
  <c r="D401" i="1"/>
  <c r="C401" i="1"/>
  <c r="H400" i="1"/>
  <c r="G400" i="1"/>
  <c r="D400" i="1"/>
  <c r="C400" i="1"/>
  <c r="H399" i="1"/>
  <c r="G399" i="1"/>
  <c r="D399" i="1"/>
  <c r="C399" i="1"/>
  <c r="G398" i="1"/>
  <c r="D398" i="1"/>
  <c r="H398" i="1" s="1"/>
  <c r="C398" i="1"/>
  <c r="G397"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D362" i="1"/>
  <c r="G362" i="1" s="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G314" i="1"/>
  <c r="D314" i="1"/>
  <c r="H314" i="1" s="1"/>
  <c r="C314" i="1"/>
  <c r="G313" i="1"/>
  <c r="D313" i="1"/>
  <c r="H313" i="1" s="1"/>
  <c r="C313" i="1"/>
  <c r="D312" i="1"/>
  <c r="H312" i="1" s="1"/>
  <c r="C312" i="1"/>
  <c r="H311" i="1"/>
  <c r="G311" i="1"/>
  <c r="D311" i="1"/>
  <c r="C311" i="1"/>
  <c r="H310" i="1"/>
  <c r="G310" i="1"/>
  <c r="D310" i="1"/>
  <c r="C310" i="1"/>
  <c r="H309" i="1"/>
  <c r="D309" i="1"/>
  <c r="G309" i="1" s="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D290" i="1"/>
  <c r="G290" i="1" s="1"/>
  <c r="C290" i="1"/>
  <c r="H289" i="1"/>
  <c r="D289" i="1"/>
  <c r="G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G228" i="1"/>
  <c r="D228" i="1"/>
  <c r="H228" i="1" s="1"/>
  <c r="C228" i="1"/>
  <c r="G227"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G206" i="1" s="1"/>
  <c r="C206" i="1"/>
  <c r="H205" i="1"/>
  <c r="G205" i="1"/>
  <c r="D205" i="1"/>
  <c r="C205" i="1"/>
  <c r="H204" i="1"/>
  <c r="G204" i="1"/>
  <c r="D204" i="1"/>
  <c r="C204" i="1"/>
  <c r="H203" i="1"/>
  <c r="G203" i="1"/>
  <c r="D203" i="1"/>
  <c r="C203" i="1"/>
  <c r="H202" i="1"/>
  <c r="G202" i="1"/>
  <c r="D202" i="1"/>
  <c r="C202" i="1"/>
  <c r="G201" i="1"/>
  <c r="D201" i="1"/>
  <c r="H201" i="1" s="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G191" i="1"/>
  <c r="D191" i="1"/>
  <c r="H191" i="1" s="1"/>
  <c r="C191" i="1"/>
  <c r="H190" i="1"/>
  <c r="G190" i="1"/>
  <c r="D190" i="1"/>
  <c r="C190" i="1"/>
  <c r="G189" i="1"/>
  <c r="D189" i="1"/>
  <c r="H189" i="1" s="1"/>
  <c r="C189" i="1"/>
  <c r="G188" i="1"/>
  <c r="D188" i="1"/>
  <c r="H188" i="1" s="1"/>
  <c r="C188" i="1"/>
  <c r="G187" i="1"/>
  <c r="D187" i="1"/>
  <c r="H187" i="1" s="1"/>
  <c r="C187" i="1"/>
  <c r="H186" i="1"/>
  <c r="G186" i="1"/>
  <c r="D186" i="1"/>
  <c r="C186" i="1"/>
  <c r="H185" i="1"/>
  <c r="G185" i="1"/>
  <c r="D185" i="1"/>
  <c r="C185" i="1"/>
  <c r="C184" i="1"/>
  <c r="H183" i="1"/>
  <c r="G183" i="1"/>
  <c r="D183" i="1"/>
  <c r="C183" i="1"/>
  <c r="H182" i="1"/>
  <c r="G182" i="1"/>
  <c r="D182" i="1"/>
  <c r="C182" i="1"/>
  <c r="H181" i="1"/>
  <c r="D181" i="1"/>
  <c r="G181" i="1" s="1"/>
  <c r="C181" i="1"/>
  <c r="G180" i="1"/>
  <c r="D180" i="1"/>
  <c r="H180" i="1" s="1"/>
  <c r="C180" i="1"/>
  <c r="H179" i="1"/>
  <c r="G179" i="1"/>
  <c r="D179" i="1"/>
  <c r="C179" i="1"/>
  <c r="D178" i="1"/>
  <c r="H178" i="1" s="1"/>
  <c r="C178" i="1"/>
  <c r="D177" i="1"/>
  <c r="H177" i="1" s="1"/>
  <c r="C177" i="1"/>
  <c r="H176" i="1"/>
  <c r="D176" i="1"/>
  <c r="G176" i="1" s="1"/>
  <c r="C176" i="1"/>
  <c r="D175" i="1"/>
  <c r="H175" i="1" s="1"/>
  <c r="C175" i="1"/>
  <c r="D174" i="1"/>
  <c r="H174" i="1" s="1"/>
  <c r="C174" i="1"/>
  <c r="D173" i="1"/>
  <c r="H173" i="1" s="1"/>
  <c r="C173" i="1"/>
  <c r="D172" i="1"/>
  <c r="H172" i="1" s="1"/>
  <c r="C172" i="1"/>
  <c r="H171" i="1"/>
  <c r="G171" i="1"/>
  <c r="D171" i="1"/>
  <c r="C171" i="1"/>
  <c r="D170" i="1"/>
  <c r="H170" i="1" s="1"/>
  <c r="C170" i="1"/>
  <c r="H169" i="1"/>
  <c r="G169" i="1"/>
  <c r="D169" i="1"/>
  <c r="C169" i="1"/>
  <c r="D168" i="1"/>
  <c r="H168" i="1" s="1"/>
  <c r="C168" i="1"/>
  <c r="H167" i="1"/>
  <c r="G167" i="1"/>
  <c r="D167" i="1"/>
  <c r="C167" i="1"/>
  <c r="D166" i="1"/>
  <c r="H166" i="1" s="1"/>
  <c r="C166" i="1"/>
  <c r="D165" i="1"/>
  <c r="H165" i="1" s="1"/>
  <c r="C165" i="1"/>
  <c r="H164" i="1"/>
  <c r="G164" i="1"/>
  <c r="D164" i="1"/>
  <c r="C164" i="1"/>
  <c r="D163" i="1"/>
  <c r="H163" i="1" s="1"/>
  <c r="C163" i="1"/>
  <c r="H162" i="1"/>
  <c r="G162" i="1"/>
  <c r="D162" i="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D151" i="1"/>
  <c r="H151" i="1" s="1"/>
  <c r="C151" i="1"/>
  <c r="D150" i="1"/>
  <c r="H150" i="1" s="1"/>
  <c r="C150" i="1"/>
  <c r="D149" i="1"/>
  <c r="H149" i="1" s="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D91" i="1"/>
  <c r="G91" i="1" s="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76" i="1" l="1"/>
  <c r="G1578" i="1"/>
  <c r="D24" i="8"/>
  <c r="C1499" i="1" s="1"/>
  <c r="G1499" i="1" s="1"/>
  <c r="H1509" i="1"/>
  <c r="H1501" i="1"/>
  <c r="H1499" i="1"/>
  <c r="G1492" i="1"/>
  <c r="H1485" i="1"/>
  <c r="E286" i="9"/>
  <c r="B286" i="9" s="1"/>
  <c r="E293" i="9"/>
  <c r="B293" i="9" s="1"/>
  <c r="E287" i="9"/>
  <c r="B287" i="9" s="1"/>
  <c r="E299" i="9"/>
  <c r="B299" i="9" s="1"/>
  <c r="G631" i="1"/>
  <c r="G756" i="1"/>
  <c r="G735" i="1"/>
  <c r="F219" i="9"/>
  <c r="B219" i="9" s="1"/>
  <c r="G705" i="1"/>
  <c r="E38" i="9"/>
  <c r="B38" i="9" s="1"/>
  <c r="G647" i="1"/>
  <c r="E23" i="9"/>
  <c r="B23" i="9" s="1"/>
  <c r="E275" i="9"/>
  <c r="B275" i="9" s="1"/>
  <c r="G642" i="1"/>
  <c r="G645" i="1"/>
  <c r="G641" i="1"/>
  <c r="F605" i="4"/>
  <c r="E144" i="9"/>
  <c r="B144" i="9" s="1"/>
  <c r="G449" i="1"/>
  <c r="G450" i="1"/>
  <c r="H413" i="1"/>
  <c r="G406" i="1"/>
  <c r="G412" i="1"/>
  <c r="E350" i="4"/>
  <c r="D345" i="1" s="1"/>
  <c r="G312" i="1"/>
  <c r="E298" i="4"/>
  <c r="D293" i="1" s="1"/>
  <c r="G411" i="1"/>
  <c r="H411" i="1"/>
  <c r="E273" i="9"/>
  <c r="B273" i="9" s="1"/>
  <c r="H206" i="1"/>
  <c r="G207" i="1"/>
  <c r="D198" i="1"/>
  <c r="F202" i="4"/>
  <c r="F223" i="9"/>
  <c r="H184" i="1"/>
  <c r="G184" i="1"/>
  <c r="F188" i="4"/>
  <c r="F221" i="9"/>
  <c r="B221" i="9" s="1"/>
  <c r="G178" i="1"/>
  <c r="G177" i="1"/>
  <c r="G175" i="1"/>
  <c r="G173" i="1"/>
  <c r="G174" i="1"/>
  <c r="G172" i="1"/>
  <c r="G170" i="1"/>
  <c r="G168" i="1"/>
  <c r="G166" i="1"/>
  <c r="G165" i="1"/>
  <c r="G163" i="1"/>
  <c r="G160" i="1"/>
  <c r="G161" i="1"/>
  <c r="G155" i="1"/>
  <c r="G157" i="1"/>
  <c r="E152" i="4"/>
  <c r="D148" i="1" s="1"/>
  <c r="G154" i="1"/>
  <c r="G151" i="1"/>
  <c r="G149" i="1"/>
  <c r="G150" i="1"/>
  <c r="G135" i="1"/>
  <c r="G146" i="1"/>
  <c r="G108" i="1"/>
  <c r="H108" i="1"/>
  <c r="F112" i="4"/>
  <c r="G87" i="1"/>
  <c r="H87" i="1"/>
  <c r="E82" i="4"/>
  <c r="D78" i="1" s="1"/>
  <c r="F91" i="4"/>
  <c r="G78" i="1"/>
  <c r="H78" i="1"/>
  <c r="H58" i="1"/>
  <c r="G58" i="1"/>
  <c r="E50" i="4"/>
  <c r="D46" i="1" s="1"/>
  <c r="E32" i="9"/>
  <c r="B32" i="9" s="1"/>
  <c r="E292" i="9"/>
  <c r="B292" i="9" s="1"/>
  <c r="F217" i="9"/>
  <c r="E295" i="9"/>
  <c r="B295" i="9" s="1"/>
  <c r="E300" i="9"/>
  <c r="B300" i="9" s="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9" i="1"/>
  <c r="G1049" i="1"/>
  <c r="H1051" i="1"/>
  <c r="G1051" i="1"/>
  <c r="H1053" i="1"/>
  <c r="G1053" i="1"/>
  <c r="H1055" i="1"/>
  <c r="G1055"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3" i="1"/>
  <c r="G1237" i="1"/>
  <c r="G1241" i="1"/>
  <c r="G1245" i="1"/>
  <c r="G1249" i="1"/>
  <c r="G1253" i="1"/>
  <c r="G1257" i="1"/>
  <c r="G1261" i="1"/>
  <c r="G1265" i="1"/>
  <c r="G1269" i="1"/>
  <c r="H1230" i="1"/>
  <c r="G1232" i="1"/>
  <c r="H1234" i="1"/>
  <c r="G1236" i="1"/>
  <c r="H1238" i="1"/>
  <c r="G1240" i="1"/>
  <c r="H1242" i="1"/>
  <c r="G1244" i="1"/>
  <c r="H1246" i="1"/>
  <c r="G1248" i="1"/>
  <c r="H1250" i="1"/>
  <c r="G1252" i="1"/>
  <c r="H1254" i="1"/>
  <c r="G1256" i="1"/>
  <c r="H1258" i="1"/>
  <c r="G1260" i="1"/>
  <c r="H1262" i="1"/>
  <c r="G1264" i="1"/>
  <c r="H1266" i="1"/>
  <c r="G1268" i="1"/>
  <c r="H1270" i="1"/>
  <c r="G1272" i="1"/>
  <c r="H1362" i="1"/>
  <c r="G1456" i="1"/>
  <c r="I1456" i="1" s="1"/>
  <c r="J1456" i="1"/>
  <c r="G1458" i="1"/>
  <c r="I1458" i="1" s="1"/>
  <c r="J1458" i="1"/>
  <c r="G1460" i="1"/>
  <c r="I1460" i="1" s="1"/>
  <c r="J1460" i="1"/>
  <c r="J1465" i="1"/>
  <c r="H1465" i="1"/>
  <c r="J1471" i="1"/>
  <c r="H1471" i="1"/>
  <c r="H1531" i="1"/>
  <c r="G1531" i="1"/>
  <c r="H1539" i="1"/>
  <c r="G1539" i="1"/>
  <c r="H1547" i="1"/>
  <c r="G1547" i="1"/>
  <c r="H1555" i="1"/>
  <c r="G1555" i="1"/>
  <c r="H1563" i="1"/>
  <c r="G1563" i="1"/>
  <c r="H1571" i="1"/>
  <c r="G1571" i="1"/>
  <c r="H1579" i="1"/>
  <c r="G1579" i="1"/>
  <c r="F54" i="4"/>
  <c r="D50" i="4"/>
  <c r="F236" i="4"/>
  <c r="D224" i="4"/>
  <c r="E643" i="4"/>
  <c r="D637" i="1" s="1"/>
  <c r="F416" i="4"/>
  <c r="D6" i="8"/>
  <c r="C1483"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I1440" i="1"/>
  <c r="I1442" i="1"/>
  <c r="I1444" i="1"/>
  <c r="I1465" i="1"/>
  <c r="I1471" i="1"/>
  <c r="J1476" i="1"/>
  <c r="H1476" i="1"/>
  <c r="I1476" i="1" s="1"/>
  <c r="G1529" i="1"/>
  <c r="H1529" i="1"/>
  <c r="G1537" i="1"/>
  <c r="H1537" i="1"/>
  <c r="G1545" i="1"/>
  <c r="H1545" i="1"/>
  <c r="G1553" i="1"/>
  <c r="H1553" i="1"/>
  <c r="G1561" i="1"/>
  <c r="H1561" i="1"/>
  <c r="G1569" i="1"/>
  <c r="H1569" i="1"/>
  <c r="G1577" i="1"/>
  <c r="H1577" i="1"/>
  <c r="F17" i="4"/>
  <c r="D7" i="4"/>
  <c r="F120" i="4"/>
  <c r="D106" i="4"/>
  <c r="F339" i="4"/>
  <c r="D311" i="4"/>
  <c r="D567" i="4"/>
  <c r="F574" i="4"/>
  <c r="D177" i="5"/>
  <c r="F180" i="5"/>
  <c r="G1446" i="1"/>
  <c r="I1446" i="1" s="1"/>
  <c r="J1446" i="1"/>
  <c r="G1448" i="1"/>
  <c r="I1448" i="1" s="1"/>
  <c r="J1448" i="1"/>
  <c r="G1450" i="1"/>
  <c r="I1450" i="1" s="1"/>
  <c r="J1450" i="1"/>
  <c r="G1452" i="1"/>
  <c r="I1452" i="1" s="1"/>
  <c r="J1452" i="1"/>
  <c r="G1466" i="1"/>
  <c r="I1466" i="1" s="1"/>
  <c r="H1466" i="1"/>
  <c r="G1472" i="1"/>
  <c r="I1472" i="1" s="1"/>
  <c r="H1472" i="1"/>
  <c r="H1526" i="1"/>
  <c r="G1526" i="1"/>
  <c r="H1534" i="1"/>
  <c r="G1534" i="1"/>
  <c r="H1542" i="1"/>
  <c r="G1542" i="1"/>
  <c r="H1550" i="1"/>
  <c r="G1550" i="1"/>
  <c r="H1558" i="1"/>
  <c r="G1558" i="1"/>
  <c r="H1566" i="1"/>
  <c r="G1566" i="1"/>
  <c r="H1574" i="1"/>
  <c r="G1574" i="1"/>
  <c r="E106" i="4"/>
  <c r="D102" i="1" s="1"/>
  <c r="F107" i="4"/>
  <c r="F391" i="4"/>
  <c r="D363" i="4"/>
  <c r="H1299"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I1439" i="1" s="1"/>
  <c r="H1441" i="1"/>
  <c r="G1441" i="1"/>
  <c r="I1441" i="1" s="1"/>
  <c r="H1443" i="1"/>
  <c r="G1443" i="1"/>
  <c r="I1443" i="1" s="1"/>
  <c r="H1445" i="1"/>
  <c r="G1445" i="1"/>
  <c r="G1454" i="1"/>
  <c r="J1455" i="1"/>
  <c r="J1457" i="1"/>
  <c r="J1459" i="1"/>
  <c r="I1463" i="1"/>
  <c r="G1469" i="1"/>
  <c r="G1475" i="1"/>
  <c r="G1477" i="1"/>
  <c r="I1477" i="1" s="1"/>
  <c r="H1477" i="1"/>
  <c r="I1478" i="1"/>
  <c r="G1487" i="1"/>
  <c r="G1495" i="1"/>
  <c r="G1503" i="1"/>
  <c r="G1511" i="1"/>
  <c r="F177" i="4"/>
  <c r="E163" i="4"/>
  <c r="F246" i="5"/>
  <c r="D245" i="5"/>
  <c r="J1464" i="1"/>
  <c r="J1468" i="1"/>
  <c r="J1474" i="1"/>
  <c r="J1479" i="1"/>
  <c r="F153" i="4"/>
  <c r="D152" i="4"/>
  <c r="F263" i="4"/>
  <c r="F300" i="4"/>
  <c r="D299" i="4"/>
  <c r="F352" i="4"/>
  <c r="D351" i="4"/>
  <c r="D515" i="4"/>
  <c r="F522" i="4"/>
  <c r="D625" i="4"/>
  <c r="F632" i="4"/>
  <c r="H20" i="3"/>
  <c r="F7" i="5"/>
  <c r="H307" i="9"/>
  <c r="E176" i="5"/>
  <c r="F5" i="6"/>
  <c r="H24" i="3"/>
  <c r="G1486" i="1"/>
  <c r="H1489" i="1"/>
  <c r="G1494" i="1"/>
  <c r="H1497" i="1"/>
  <c r="G1502" i="1"/>
  <c r="H1505" i="1"/>
  <c r="G1510" i="1"/>
  <c r="H1513" i="1"/>
  <c r="H1521" i="1"/>
  <c r="D133" i="4"/>
  <c r="F169" i="4"/>
  <c r="D163" i="4"/>
  <c r="F197" i="4"/>
  <c r="D196" i="4"/>
  <c r="E644" i="4"/>
  <c r="D638" i="1" s="1"/>
  <c r="F530" i="4"/>
  <c r="D529" i="4"/>
  <c r="D78" i="5"/>
  <c r="F79" i="5"/>
  <c r="G290" i="9"/>
  <c r="E290" i="9" s="1"/>
  <c r="B290" i="9" s="1"/>
  <c r="F149" i="5"/>
  <c r="F207" i="5"/>
  <c r="D206" i="5"/>
  <c r="G315" i="9"/>
  <c r="E315" i="9" s="1"/>
  <c r="H29" i="3"/>
  <c r="C1524" i="1"/>
  <c r="D43" i="8"/>
  <c r="F62" i="4"/>
  <c r="F82" i="4"/>
  <c r="F125" i="4"/>
  <c r="D124" i="4"/>
  <c r="E420" i="4"/>
  <c r="F460" i="4"/>
  <c r="D459" i="4"/>
  <c r="E529" i="4"/>
  <c r="F594" i="4"/>
  <c r="D593" i="4"/>
  <c r="D190" i="5"/>
  <c r="D580" i="4"/>
  <c r="E35" i="6"/>
  <c r="E141" i="6" s="1"/>
  <c r="D89" i="6"/>
  <c r="D114" i="6"/>
  <c r="D421" i="4"/>
  <c r="F603" i="4"/>
  <c r="E7" i="5"/>
  <c r="F13" i="5"/>
  <c r="D69" i="5"/>
  <c r="D118" i="5"/>
  <c r="F135" i="5"/>
  <c r="D35" i="6"/>
  <c r="E289" i="9"/>
  <c r="B289" i="9" s="1"/>
  <c r="B44" i="9"/>
  <c r="B48" i="9"/>
  <c r="B52" i="9"/>
  <c r="B56" i="9"/>
  <c r="B60" i="9"/>
  <c r="B64" i="9"/>
  <c r="B68" i="9"/>
  <c r="B72" i="9"/>
  <c r="B88" i="9"/>
  <c r="G167" i="9"/>
  <c r="E167" i="9" s="1"/>
  <c r="B167" i="9" s="1"/>
  <c r="G171" i="9"/>
  <c r="E171" i="9" s="1"/>
  <c r="B171" i="9" s="1"/>
  <c r="G175" i="9"/>
  <c r="E175" i="9" s="1"/>
  <c r="B175" i="9" s="1"/>
  <c r="G179" i="9"/>
  <c r="E179" i="9" s="1"/>
  <c r="B179" i="9" s="1"/>
  <c r="G183" i="9"/>
  <c r="E183" i="9" s="1"/>
  <c r="B183" i="9" s="1"/>
  <c r="G199" i="9"/>
  <c r="E199" i="9" s="1"/>
  <c r="B199" i="9" s="1"/>
  <c r="G207" i="9"/>
  <c r="E207" i="9" s="1"/>
  <c r="B207" i="9" s="1"/>
  <c r="E27" i="9"/>
  <c r="B27" i="9" s="1"/>
  <c r="E35" i="9"/>
  <c r="B35" i="9" s="1"/>
  <c r="E43" i="9"/>
  <c r="B43" i="9" s="1"/>
  <c r="E47" i="9"/>
  <c r="B47" i="9" s="1"/>
  <c r="E51" i="9"/>
  <c r="B51" i="9" s="1"/>
  <c r="E55" i="9"/>
  <c r="B55" i="9" s="1"/>
  <c r="E59" i="9"/>
  <c r="B59" i="9" s="1"/>
  <c r="E63" i="9"/>
  <c r="B63" i="9" s="1"/>
  <c r="E67" i="9"/>
  <c r="B67" i="9" s="1"/>
  <c r="E71" i="9"/>
  <c r="B71" i="9" s="1"/>
  <c r="B87" i="9"/>
  <c r="B215" i="9"/>
  <c r="B223" i="9"/>
  <c r="M213" i="9"/>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209" i="9"/>
  <c r="E209" i="9" s="1"/>
  <c r="B209" i="9" s="1"/>
  <c r="G205" i="9"/>
  <c r="E205" i="9" s="1"/>
  <c r="B205" i="9" s="1"/>
  <c r="G201" i="9"/>
  <c r="E201" i="9" s="1"/>
  <c r="B201" i="9" s="1"/>
  <c r="G197" i="9"/>
  <c r="E197" i="9" s="1"/>
  <c r="B197" i="9" s="1"/>
  <c r="G193" i="9"/>
  <c r="E193" i="9" s="1"/>
  <c r="B193" i="9" s="1"/>
  <c r="G186" i="9"/>
  <c r="E186" i="9" s="1"/>
  <c r="B186" i="9" s="1"/>
  <c r="G166" i="9"/>
  <c r="H165" i="9"/>
  <c r="L213" i="9"/>
  <c r="G210" i="9"/>
  <c r="E210" i="9" s="1"/>
  <c r="B210" i="9" s="1"/>
  <c r="G206" i="9"/>
  <c r="E206" i="9" s="1"/>
  <c r="B206" i="9" s="1"/>
  <c r="G202" i="9"/>
  <c r="E202" i="9" s="1"/>
  <c r="B202" i="9" s="1"/>
  <c r="G198" i="9"/>
  <c r="E198" i="9" s="1"/>
  <c r="B198" i="9" s="1"/>
  <c r="G194" i="9"/>
  <c r="E194" i="9" s="1"/>
  <c r="B194" i="9" s="1"/>
  <c r="G165" i="9"/>
  <c r="E165" i="9" s="1"/>
  <c r="B165" i="9" s="1"/>
  <c r="G164" i="9"/>
  <c r="E164" i="9" s="1"/>
  <c r="B164" i="9" s="1"/>
  <c r="G163" i="9"/>
  <c r="E163" i="9" s="1"/>
  <c r="B163" i="9" s="1"/>
  <c r="G162" i="9"/>
  <c r="E162" i="9" s="1"/>
  <c r="B162" i="9" s="1"/>
  <c r="G161" i="9"/>
  <c r="E161" i="9" s="1"/>
  <c r="B161" i="9" s="1"/>
  <c r="G185" i="9"/>
  <c r="E185" i="9" s="1"/>
  <c r="B185" i="9" s="1"/>
  <c r="G181" i="9"/>
  <c r="E181" i="9" s="1"/>
  <c r="B181" i="9" s="1"/>
  <c r="G177" i="9"/>
  <c r="E177" i="9" s="1"/>
  <c r="B177" i="9" s="1"/>
  <c r="G173" i="9"/>
  <c r="E173" i="9" s="1"/>
  <c r="B173" i="9" s="1"/>
  <c r="G169" i="9"/>
  <c r="E169" i="9" s="1"/>
  <c r="B169" i="9" s="1"/>
  <c r="G212" i="9"/>
  <c r="E212" i="9" s="1"/>
  <c r="B212" i="9" s="1"/>
  <c r="G208" i="9"/>
  <c r="E208" i="9" s="1"/>
  <c r="B208" i="9" s="1"/>
  <c r="G204" i="9"/>
  <c r="E204" i="9" s="1"/>
  <c r="B204" i="9" s="1"/>
  <c r="G200" i="9"/>
  <c r="E200" i="9" s="1"/>
  <c r="B200" i="9" s="1"/>
  <c r="G196" i="9"/>
  <c r="E196" i="9" s="1"/>
  <c r="B196" i="9" s="1"/>
  <c r="L192" i="9"/>
  <c r="F192" i="9" s="1"/>
  <c r="G182" i="9"/>
  <c r="E182" i="9" s="1"/>
  <c r="B182" i="9" s="1"/>
  <c r="G178" i="9"/>
  <c r="E178" i="9" s="1"/>
  <c r="B178" i="9" s="1"/>
  <c r="G174" i="9"/>
  <c r="E174" i="9" s="1"/>
  <c r="B174" i="9" s="1"/>
  <c r="G170" i="9"/>
  <c r="E170" i="9" s="1"/>
  <c r="B170" i="9" s="1"/>
  <c r="H166" i="9"/>
  <c r="I10" i="9"/>
  <c r="B45" i="9"/>
  <c r="B49" i="9"/>
  <c r="B53" i="9"/>
  <c r="B57" i="9"/>
  <c r="B61" i="9"/>
  <c r="B65" i="9"/>
  <c r="B69" i="9"/>
  <c r="B73" i="9"/>
  <c r="B89" i="9"/>
  <c r="E99" i="9"/>
  <c r="B99" i="9" s="1"/>
  <c r="E107" i="9"/>
  <c r="B107" i="9" s="1"/>
  <c r="E115" i="9"/>
  <c r="B115" i="9" s="1"/>
  <c r="E123" i="9"/>
  <c r="B123" i="9" s="1"/>
  <c r="E131" i="9"/>
  <c r="B131" i="9" s="1"/>
  <c r="E139" i="9"/>
  <c r="B139" i="9" s="1"/>
  <c r="E147" i="9"/>
  <c r="B147" i="9" s="1"/>
  <c r="E155" i="9"/>
  <c r="B155" i="9" s="1"/>
  <c r="G168" i="9"/>
  <c r="E168" i="9" s="1"/>
  <c r="B168" i="9" s="1"/>
  <c r="G172" i="9"/>
  <c r="E172" i="9" s="1"/>
  <c r="B172" i="9" s="1"/>
  <c r="G176" i="9"/>
  <c r="E176" i="9" s="1"/>
  <c r="B176" i="9" s="1"/>
  <c r="G180" i="9"/>
  <c r="E180" i="9" s="1"/>
  <c r="B180" i="9" s="1"/>
  <c r="G184" i="9"/>
  <c r="E184" i="9" s="1"/>
  <c r="B184" i="9" s="1"/>
  <c r="G195" i="9"/>
  <c r="E195" i="9" s="1"/>
  <c r="B195" i="9" s="1"/>
  <c r="G203" i="9"/>
  <c r="E203" i="9" s="1"/>
  <c r="B203" i="9" s="1"/>
  <c r="G211" i="9"/>
  <c r="E211" i="9" s="1"/>
  <c r="B211" i="9" s="1"/>
  <c r="E75" i="9"/>
  <c r="B75" i="9" s="1"/>
  <c r="E83" i="9"/>
  <c r="B83" i="9" s="1"/>
  <c r="E91" i="9"/>
  <c r="B91" i="9" s="1"/>
  <c r="B148" i="9"/>
  <c r="B152" i="9"/>
  <c r="B156" i="9"/>
  <c r="B160" i="9"/>
  <c r="B217" i="9"/>
  <c r="B225" i="9"/>
  <c r="B233" i="9"/>
  <c r="B241" i="9"/>
  <c r="B249" i="9"/>
  <c r="B269" i="9"/>
  <c r="F213" i="9" l="1"/>
  <c r="B213" i="9" s="1"/>
  <c r="E408" i="4"/>
  <c r="D403" i="1" s="1"/>
  <c r="E407" i="4"/>
  <c r="D402" i="1" s="1"/>
  <c r="F643" i="4"/>
  <c r="H198" i="1"/>
  <c r="G198" i="1"/>
  <c r="I28" i="3"/>
  <c r="D1435" i="1"/>
  <c r="F118" i="5"/>
  <c r="C1096" i="1"/>
  <c r="F89" i="6"/>
  <c r="C1383" i="1"/>
  <c r="E528" i="4"/>
  <c r="D523" i="1"/>
  <c r="F124" i="4"/>
  <c r="C120" i="1"/>
  <c r="C1518" i="1"/>
  <c r="I35" i="3"/>
  <c r="G310" i="9"/>
  <c r="E310" i="9" s="1"/>
  <c r="B310" i="9" s="1"/>
  <c r="F206" i="5"/>
  <c r="C1183" i="1"/>
  <c r="F163" i="4"/>
  <c r="C159" i="1"/>
  <c r="D298" i="4"/>
  <c r="F299" i="4"/>
  <c r="C294" i="1"/>
  <c r="F363" i="4"/>
  <c r="C358" i="1"/>
  <c r="E6" i="4"/>
  <c r="F311" i="4"/>
  <c r="C306" i="1"/>
  <c r="F50" i="4"/>
  <c r="C46" i="1"/>
  <c r="H25" i="3"/>
  <c r="F35" i="6"/>
  <c r="C1329" i="1"/>
  <c r="D68" i="5"/>
  <c r="F69" i="5"/>
  <c r="C1047" i="1"/>
  <c r="F421" i="4"/>
  <c r="D420" i="4"/>
  <c r="C415" i="1"/>
  <c r="I25" i="3"/>
  <c r="D1329" i="1"/>
  <c r="G309" i="9"/>
  <c r="E309" i="9" s="1"/>
  <c r="B309" i="9" s="1"/>
  <c r="F190" i="5"/>
  <c r="C1167" i="1"/>
  <c r="F459" i="4"/>
  <c r="C453" i="1"/>
  <c r="H1524" i="1"/>
  <c r="G1524" i="1"/>
  <c r="F78" i="5"/>
  <c r="C1056" i="1"/>
  <c r="H638" i="1"/>
  <c r="G638" i="1"/>
  <c r="I22" i="3"/>
  <c r="E175" i="5"/>
  <c r="D1152" i="1" s="1"/>
  <c r="D1153" i="1"/>
  <c r="F515" i="4"/>
  <c r="C509" i="1"/>
  <c r="F245" i="5"/>
  <c r="C1222" i="1"/>
  <c r="G307" i="9"/>
  <c r="E307" i="9" s="1"/>
  <c r="B307" i="9" s="1"/>
  <c r="F177" i="5"/>
  <c r="D176" i="5"/>
  <c r="C1154" i="1"/>
  <c r="F7" i="4"/>
  <c r="D6" i="4"/>
  <c r="C3" i="1"/>
  <c r="H637" i="1"/>
  <c r="G637" i="1"/>
  <c r="D237" i="5"/>
  <c r="F580" i="4"/>
  <c r="C574" i="1"/>
  <c r="F593" i="4"/>
  <c r="C587" i="1"/>
  <c r="F196" i="4"/>
  <c r="C192" i="1"/>
  <c r="F133" i="4"/>
  <c r="C129" i="1"/>
  <c r="D350" i="4"/>
  <c r="F351" i="4"/>
  <c r="C346" i="1"/>
  <c r="G1483" i="1"/>
  <c r="H1483" i="1"/>
  <c r="F224" i="4"/>
  <c r="C220" i="1"/>
  <c r="E166" i="9"/>
  <c r="B166" i="9" s="1"/>
  <c r="E6" i="5"/>
  <c r="I20" i="3"/>
  <c r="D985" i="1"/>
  <c r="H27" i="3"/>
  <c r="F114" i="6"/>
  <c r="C1408" i="1"/>
  <c r="E635" i="4"/>
  <c r="D629" i="1" s="1"/>
  <c r="D414" i="1"/>
  <c r="B315" i="9"/>
  <c r="E314" i="9"/>
  <c r="I10" i="3" s="1"/>
  <c r="F529" i="4"/>
  <c r="D528" i="4"/>
  <c r="C523" i="1"/>
  <c r="D141" i="6"/>
  <c r="F625" i="4"/>
  <c r="C619" i="1"/>
  <c r="G21" i="9"/>
  <c r="H21" i="9"/>
  <c r="D151" i="4"/>
  <c r="F152" i="4"/>
  <c r="C148" i="1"/>
  <c r="E151" i="4"/>
  <c r="D159" i="1"/>
  <c r="F567" i="4"/>
  <c r="C561" i="1"/>
  <c r="F106" i="4"/>
  <c r="C102" i="1"/>
  <c r="D42" i="8"/>
  <c r="G312" i="9" s="1"/>
  <c r="E312" i="9" s="1"/>
  <c r="C1481" i="1"/>
  <c r="B312" i="9" l="1"/>
  <c r="D636" i="4"/>
  <c r="F528" i="4"/>
  <c r="C522" i="1"/>
  <c r="H102" i="1"/>
  <c r="G102" i="1"/>
  <c r="H17" i="3"/>
  <c r="F151" i="4"/>
  <c r="D289" i="4"/>
  <c r="C147" i="1"/>
  <c r="H985" i="1"/>
  <c r="G985" i="1"/>
  <c r="G220" i="1"/>
  <c r="H220" i="1"/>
  <c r="G346" i="1"/>
  <c r="H346" i="1"/>
  <c r="D412" i="4"/>
  <c r="F6" i="4"/>
  <c r="H16" i="3"/>
  <c r="D290" i="4"/>
  <c r="C2" i="1"/>
  <c r="G509" i="1"/>
  <c r="H509" i="1"/>
  <c r="H1329" i="1"/>
  <c r="G1329" i="1"/>
  <c r="G358" i="1"/>
  <c r="H358" i="1"/>
  <c r="D407" i="4"/>
  <c r="F298" i="4"/>
  <c r="C293" i="1"/>
  <c r="G120" i="1"/>
  <c r="H120" i="1"/>
  <c r="H1383" i="1"/>
  <c r="G1383" i="1"/>
  <c r="H619" i="1"/>
  <c r="G619" i="1"/>
  <c r="H28" i="3"/>
  <c r="F141" i="6"/>
  <c r="C1435" i="1"/>
  <c r="H9" i="3" s="1"/>
  <c r="H1408" i="1"/>
  <c r="G1408" i="1"/>
  <c r="H192" i="1"/>
  <c r="G192" i="1"/>
  <c r="G574" i="1"/>
  <c r="H574" i="1"/>
  <c r="H1167" i="1"/>
  <c r="G1167" i="1"/>
  <c r="H1047" i="1"/>
  <c r="G1047" i="1"/>
  <c r="G306" i="1"/>
  <c r="H306" i="1"/>
  <c r="G159" i="1"/>
  <c r="H159" i="1"/>
  <c r="G1481" i="1"/>
  <c r="H1481" i="1"/>
  <c r="E289" i="4"/>
  <c r="I17" i="3"/>
  <c r="D147" i="1"/>
  <c r="K1450" i="9"/>
  <c r="G313" i="9"/>
  <c r="E313" i="9" s="1"/>
  <c r="B313" i="9" s="1"/>
  <c r="I34" i="3"/>
  <c r="C1517" i="1"/>
  <c r="H11" i="3" s="1"/>
  <c r="H19" i="9"/>
  <c r="E19" i="9" s="1"/>
  <c r="B19" i="9" s="1"/>
  <c r="G561" i="1"/>
  <c r="H561" i="1"/>
  <c r="G148" i="1"/>
  <c r="H148" i="1"/>
  <c r="E21" i="9"/>
  <c r="G523" i="1"/>
  <c r="H523" i="1"/>
  <c r="H278" i="9"/>
  <c r="D984" i="1"/>
  <c r="D408" i="4"/>
  <c r="F350" i="4"/>
  <c r="C345" i="1"/>
  <c r="H1154" i="1"/>
  <c r="G1154" i="1"/>
  <c r="H1222" i="1"/>
  <c r="G1222" i="1"/>
  <c r="G415" i="1"/>
  <c r="H415" i="1"/>
  <c r="H294" i="1"/>
  <c r="G294" i="1"/>
  <c r="H1096" i="1"/>
  <c r="G1096" i="1"/>
  <c r="H129" i="1"/>
  <c r="G129" i="1"/>
  <c r="G587" i="1"/>
  <c r="H587" i="1"/>
  <c r="F237" i="5"/>
  <c r="H23" i="3"/>
  <c r="C1214" i="1"/>
  <c r="H3" i="1"/>
  <c r="G3" i="1"/>
  <c r="F176" i="5"/>
  <c r="D175" i="5"/>
  <c r="H22" i="3"/>
  <c r="C1153" i="1"/>
  <c r="H1056" i="1"/>
  <c r="G1056" i="1"/>
  <c r="G453" i="1"/>
  <c r="H453" i="1"/>
  <c r="F420" i="4"/>
  <c r="D635" i="4"/>
  <c r="C414" i="1"/>
  <c r="F68" i="5"/>
  <c r="H21" i="3"/>
  <c r="C1046" i="1"/>
  <c r="D6" i="5"/>
  <c r="H46" i="1"/>
  <c r="G46" i="1"/>
  <c r="E290" i="4"/>
  <c r="D286" i="1" s="1"/>
  <c r="E412" i="4"/>
  <c r="I16" i="3"/>
  <c r="D2" i="1"/>
  <c r="H1183" i="1"/>
  <c r="G1183" i="1"/>
  <c r="H1518" i="1"/>
  <c r="G1518" i="1"/>
  <c r="E636" i="4"/>
  <c r="D630" i="1" s="1"/>
  <c r="D522" i="1"/>
  <c r="G317" i="9"/>
  <c r="E317" i="9" s="1"/>
  <c r="E311" i="9" l="1"/>
  <c r="K3" i="9"/>
  <c r="I9" i="3"/>
  <c r="N3" i="9"/>
  <c r="I11" i="3"/>
  <c r="E316" i="9"/>
  <c r="B317" i="9"/>
  <c r="G284" i="9"/>
  <c r="E284" i="9" s="1"/>
  <c r="B284" i="9" s="1"/>
  <c r="G278" i="9"/>
  <c r="E278" i="9" s="1"/>
  <c r="F6" i="5"/>
  <c r="C984" i="1"/>
  <c r="H293" i="1"/>
  <c r="G293" i="1"/>
  <c r="H1046" i="1"/>
  <c r="G1046" i="1"/>
  <c r="H1214" i="1"/>
  <c r="G1214" i="1"/>
  <c r="B21" i="9"/>
  <c r="E413" i="4"/>
  <c r="E414" i="4" s="1"/>
  <c r="D409" i="1" s="1"/>
  <c r="E291" i="4"/>
  <c r="D287" i="1" s="1"/>
  <c r="D285" i="1"/>
  <c r="E639" i="4"/>
  <c r="D407" i="1"/>
  <c r="G414" i="1"/>
  <c r="H414" i="1"/>
  <c r="G522" i="1"/>
  <c r="H522" i="1"/>
  <c r="F635" i="4"/>
  <c r="C629" i="1"/>
  <c r="F175" i="5"/>
  <c r="C1152" i="1"/>
  <c r="G345" i="1"/>
  <c r="H345" i="1"/>
  <c r="F407" i="4"/>
  <c r="C402" i="1"/>
  <c r="H2" i="1"/>
  <c r="G2" i="1"/>
  <c r="D639" i="4"/>
  <c r="F412" i="4"/>
  <c r="C407" i="1"/>
  <c r="H147" i="1"/>
  <c r="G147" i="1"/>
  <c r="F636" i="4"/>
  <c r="C630" i="1"/>
  <c r="H1153" i="1"/>
  <c r="G1153" i="1"/>
  <c r="G1517" i="1"/>
  <c r="H1517" i="1"/>
  <c r="H1435" i="1"/>
  <c r="G1435" i="1"/>
  <c r="F290" i="4"/>
  <c r="C286" i="1"/>
  <c r="D291" i="4"/>
  <c r="F289" i="4"/>
  <c r="D413" i="4"/>
  <c r="C285" i="1"/>
  <c r="F408" i="4"/>
  <c r="C403" i="1"/>
  <c r="F639" i="4" l="1"/>
  <c r="C633" i="1"/>
  <c r="G402" i="1"/>
  <c r="H402" i="1"/>
  <c r="H1152" i="1"/>
  <c r="G1152" i="1"/>
  <c r="E277" i="9"/>
  <c r="B278" i="9"/>
  <c r="G285" i="1"/>
  <c r="H285" i="1"/>
  <c r="D415" i="4"/>
  <c r="F413" i="4"/>
  <c r="D640" i="4"/>
  <c r="C408" i="1"/>
  <c r="H286" i="1"/>
  <c r="G286" i="1"/>
  <c r="H630" i="1"/>
  <c r="G630" i="1"/>
  <c r="G407" i="1"/>
  <c r="H407" i="1"/>
  <c r="E640" i="4"/>
  <c r="E415" i="4"/>
  <c r="D410" i="1" s="1"/>
  <c r="D408" i="1"/>
  <c r="G403" i="1"/>
  <c r="H403" i="1"/>
  <c r="H629" i="1"/>
  <c r="G629" i="1"/>
  <c r="D633" i="1"/>
  <c r="H8" i="3"/>
  <c r="H984" i="1"/>
  <c r="G984" i="1"/>
  <c r="F291" i="4"/>
  <c r="C287" i="1"/>
  <c r="D414" i="4"/>
  <c r="G287" i="1" l="1"/>
  <c r="H287" i="1"/>
  <c r="E642" i="4"/>
  <c r="D634" i="1"/>
  <c r="D642" i="4"/>
  <c r="F640" i="4"/>
  <c r="C634" i="1"/>
  <c r="F414" i="4"/>
  <c r="C409" i="1"/>
  <c r="F415" i="4"/>
  <c r="C410" i="1"/>
  <c r="M3" i="9"/>
  <c r="I8" i="3"/>
  <c r="G408" i="1"/>
  <c r="H408" i="1"/>
  <c r="H633" i="1"/>
  <c r="G633" i="1"/>
  <c r="E641" i="4"/>
  <c r="D641" i="4"/>
  <c r="H634" i="1" l="1"/>
  <c r="G634" i="1"/>
  <c r="E646" i="4"/>
  <c r="D636" i="1"/>
  <c r="E645" i="4"/>
  <c r="D635" i="1"/>
  <c r="G410" i="1"/>
  <c r="H410" i="1"/>
  <c r="F641" i="4"/>
  <c r="D645" i="4"/>
  <c r="C635" i="1"/>
  <c r="G409" i="1"/>
  <c r="H409" i="1"/>
  <c r="D646" i="4"/>
  <c r="F642" i="4"/>
  <c r="C636" i="1"/>
  <c r="H636" i="1" l="1"/>
  <c r="G636" i="1"/>
  <c r="H19" i="3"/>
  <c r="F646" i="4"/>
  <c r="C640" i="1"/>
  <c r="I18" i="3"/>
  <c r="D639" i="1"/>
  <c r="H7" i="3" s="1"/>
  <c r="H635" i="1"/>
  <c r="G635" i="1"/>
  <c r="I19" i="3"/>
  <c r="D640" i="1"/>
  <c r="F645" i="4"/>
  <c r="H18" i="3"/>
  <c r="C639" i="1"/>
  <c r="G276" i="9"/>
  <c r="E276" i="9" s="1"/>
  <c r="B276" i="9" s="1"/>
  <c r="J3" i="9" l="1"/>
  <c r="H640" i="1"/>
  <c r="G640" i="1"/>
  <c r="H639" i="1"/>
  <c r="G639" i="1"/>
  <c r="G274" i="9" l="1"/>
  <c r="L272" i="9"/>
  <c r="H274" i="9"/>
  <c r="M272" i="9"/>
  <c r="H18" i="9"/>
  <c r="G18" i="9"/>
  <c r="K5" i="9"/>
  <c r="J10" i="9"/>
  <c r="M16" i="9"/>
  <c r="I8" i="9"/>
  <c r="M15" i="9"/>
  <c r="K7" i="9"/>
  <c r="J12" i="9"/>
  <c r="I13" i="9"/>
  <c r="J6" i="9"/>
  <c r="I11" i="9"/>
  <c r="H17" i="9"/>
  <c r="K10" i="9"/>
  <c r="G16" i="9"/>
  <c r="J8" i="9"/>
  <c r="G15" i="9"/>
  <c r="J5" i="9"/>
  <c r="L16" i="9"/>
  <c r="K12" i="9"/>
  <c r="I7" i="9"/>
  <c r="K13" i="9"/>
  <c r="K6" i="9"/>
  <c r="J11" i="9"/>
  <c r="I17" i="9"/>
  <c r="I9" i="9"/>
  <c r="H16" i="9"/>
  <c r="I6" i="9"/>
  <c r="G17" i="9"/>
  <c r="K9" i="9"/>
  <c r="L15" i="9"/>
  <c r="F15" i="9" s="1"/>
  <c r="J7" i="9"/>
  <c r="I12" i="9"/>
  <c r="I5" i="9"/>
  <c r="K11" i="9"/>
  <c r="J17" i="9"/>
  <c r="K8" i="9"/>
  <c r="J13" i="9"/>
  <c r="J9" i="9"/>
  <c r="H15" i="9"/>
  <c r="E12" i="9" l="1"/>
  <c r="B12" i="9" s="1"/>
  <c r="E17" i="9"/>
  <c r="B17" i="9" s="1"/>
  <c r="E7" i="9"/>
  <c r="B7" i="9" s="1"/>
  <c r="E15" i="9"/>
  <c r="B15" i="9" s="1"/>
  <c r="E274" i="9"/>
  <c r="B274" i="9" s="1"/>
  <c r="F16" i="9"/>
  <c r="F14" i="9" s="1"/>
  <c r="E8" i="9"/>
  <c r="B8" i="9" s="1"/>
  <c r="E18" i="9"/>
  <c r="B18" i="9" s="1"/>
  <c r="F272" i="9"/>
  <c r="F20" i="9" s="1"/>
  <c r="E16" i="9"/>
  <c r="E5" i="9"/>
  <c r="E9" i="9"/>
  <c r="B9" i="9" s="1"/>
  <c r="E13" i="9"/>
  <c r="B13" i="9" s="1"/>
  <c r="E6" i="9"/>
  <c r="B6" i="9" s="1"/>
  <c r="E11" i="9"/>
  <c r="B11" i="9" s="1"/>
  <c r="E10" i="9"/>
  <c r="B10" i="9" s="1"/>
  <c r="B272" i="9" l="1"/>
  <c r="B16" i="9"/>
  <c r="E20" i="9"/>
  <c r="I7" i="3" s="1"/>
  <c r="F3" i="9"/>
  <c r="E14" i="9"/>
  <c r="E4" i="9"/>
  <c r="B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<sst xmlns="http://schemas.openxmlformats.org/spreadsheetml/2006/main" count="4360" uniqueCount="3421">
  <si>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</si>
  <si>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</si>
  <si>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</si>
  <si>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</si>
  <si>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</si>
  <si>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</si>
  <si>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</si>
  <si>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</si>
  <si>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</si>
  <si>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</si>
  <si>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</si>
  <si>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</si>
  <si>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</si>
  <si>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</si>
  <si>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</si>
  <si>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</si>
  <si>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</si>
  <si>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</si>
  <si>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</si>
  <si>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</si>
  <si>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</si>
  <si>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</si>
  <si>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</si>
  <si>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</si>
  <si>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</si>
  <si>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</si>
  <si>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</si>
  <si>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</si>
  <si>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</si>
  <si>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</si>
  <si>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</si>
  <si>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ŽUPANIJSKA UPRAVA ZA CESTE</t>
  </si>
  <si>
    <t>BILANCA</t>
  </si>
  <si>
    <t>RAS funkcijski</t>
  </si>
  <si>
    <t>Razina:</t>
  </si>
  <si>
    <t>42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</si>
  <si>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</si>
  <si>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</si>
  <si>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</si>
  <si>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</si>
  <si>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</si>
  <si>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</si>
  <si>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</si>
  <si>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</si>
  <si>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</si>
  <si>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</si>
  <si>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</si>
  <si>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</si>
  <si>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</si>
  <si>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38253 - ŽUPANIJSKA UPRAVA ZA CESTE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</si>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</sst>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9556172.0999999996</v>
      </c>
      <c r="D2" s="6">
        <f>'PR-RAS'!E6</f>
        <v>2797198.51</v>
      </c>
      <c r="E2" s="6">
        <v>0</v>
      </c>
      <c r="F2" s="6">
        <v>0</v>
      </c>
      <c r="G2" s="7">
        <f t="shared" ref="G2:G264" si="0">(B2/1000)*(C2*1+D2*2)</f>
        <v>15150.56912</v>
      </c>
      <c r="H2" s="7">
        <f t="shared" ref="H2:H26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6939085.2300000004</v>
      </c>
      <c r="D46" s="1">
        <f>'PR-RAS'!E50</f>
        <v>20000</v>
      </c>
      <c r="E46" s="1">
        <v>0</v>
      </c>
      <c r="F46" s="1">
        <v>0</v>
      </c>
      <c r="G46" s="2">
        <f t="shared" si="0"/>
        <v>314058.83535000001</v>
      </c>
      <c r="H46" s="2">
        <f t="shared" si="1"/>
        <v>0.23000000044703484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39772.28</v>
      </c>
      <c r="D55" s="1">
        <f>'PR-RAS'!E59</f>
        <v>0</v>
      </c>
      <c r="E55" s="1">
        <v>0</v>
      </c>
      <c r="F55" s="1">
        <v>0</v>
      </c>
      <c r="G55" s="2">
        <f t="shared" si="0"/>
        <v>2147.7031200000001</v>
      </c>
      <c r="H55" s="2">
        <f t="shared" si="1"/>
        <v>0.27999999999883585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39772.28</v>
      </c>
      <c r="D57" s="1">
        <f>'PR-RAS'!E61</f>
        <v>0</v>
      </c>
      <c r="E57" s="1">
        <v>0</v>
      </c>
      <c r="F57" s="1">
        <v>0</v>
      </c>
      <c r="G57" s="2">
        <f t="shared" si="0"/>
        <v>2227.2476799999999</v>
      </c>
      <c r="H57" s="2">
        <f t="shared" si="1"/>
        <v>0.27999999999883585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331047.53000000003</v>
      </c>
      <c r="D58" s="1">
        <f>'PR-RAS'!E62</f>
        <v>20000</v>
      </c>
      <c r="E58" s="1">
        <v>0</v>
      </c>
      <c r="F58" s="1">
        <v>0</v>
      </c>
      <c r="G58" s="2">
        <f t="shared" si="0"/>
        <v>21149.709210000001</v>
      </c>
      <c r="H58" s="2">
        <f t="shared" si="1"/>
        <v>0.46999999997206032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20000</v>
      </c>
      <c r="E59" s="1">
        <v>0</v>
      </c>
      <c r="F59" s="1">
        <v>0</v>
      </c>
      <c r="G59" s="2">
        <f t="shared" si="0"/>
        <v>2320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331047.53000000003</v>
      </c>
      <c r="D60" s="1">
        <f>'PR-RAS'!E64</f>
        <v>0</v>
      </c>
      <c r="E60" s="1">
        <v>0</v>
      </c>
      <c r="F60" s="1">
        <v>0</v>
      </c>
      <c r="G60" s="2">
        <f t="shared" si="0"/>
        <v>19531.804270000001</v>
      </c>
      <c r="H60" s="2">
        <f t="shared" si="1"/>
        <v>0.46999999997206032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6568265.4199999999</v>
      </c>
      <c r="D70" s="1">
        <f>'PR-RAS'!E74</f>
        <v>0</v>
      </c>
      <c r="E70" s="1">
        <v>0</v>
      </c>
      <c r="F70" s="1">
        <v>0</v>
      </c>
      <c r="G70" s="2">
        <f t="shared" si="0"/>
        <v>453210.31398000004</v>
      </c>
      <c r="H70" s="2">
        <f t="shared" si="1"/>
        <v>0.41999999992549419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6568265.4199999999</v>
      </c>
      <c r="D72" s="1">
        <f>'PR-RAS'!E76</f>
        <v>0</v>
      </c>
      <c r="E72" s="1">
        <v>0</v>
      </c>
      <c r="F72" s="1">
        <v>0</v>
      </c>
      <c r="G72" s="2">
        <f t="shared" si="0"/>
        <v>466346.84481999994</v>
      </c>
      <c r="H72" s="2">
        <f t="shared" si="1"/>
        <v>0.41999999992549419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2603277.58</v>
      </c>
      <c r="D78" s="1">
        <f>'PR-RAS'!E82</f>
        <v>2771905.94</v>
      </c>
      <c r="E78" s="1">
        <v>0</v>
      </c>
      <c r="F78" s="1">
        <v>0</v>
      </c>
      <c r="G78" s="2">
        <f t="shared" si="0"/>
        <v>627325.88841999997</v>
      </c>
      <c r="H78" s="2">
        <f t="shared" si="1"/>
        <v>0.47999999998137355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543.64</v>
      </c>
      <c r="D79" s="1">
        <f>'PR-RAS'!E83</f>
        <v>43345.21</v>
      </c>
      <c r="E79" s="1">
        <v>0</v>
      </c>
      <c r="F79" s="1">
        <v>0</v>
      </c>
      <c r="G79" s="2">
        <f t="shared" si="0"/>
        <v>6804.2566799999995</v>
      </c>
      <c r="H79" s="2">
        <f t="shared" si="1"/>
        <v>0.56999999999914053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543.64</v>
      </c>
      <c r="D81" s="1">
        <f>'PR-RAS'!E85</f>
        <v>43345.21</v>
      </c>
      <c r="E81" s="1">
        <v>0</v>
      </c>
      <c r="F81" s="1">
        <v>0</v>
      </c>
      <c r="G81" s="2">
        <f t="shared" si="0"/>
        <v>6978.7248</v>
      </c>
      <c r="H81" s="2">
        <f t="shared" si="1"/>
        <v>0.56999999999914053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2602733.94</v>
      </c>
      <c r="D87" s="1">
        <f>'PR-RAS'!E91</f>
        <v>2728560.73</v>
      </c>
      <c r="E87" s="1">
        <v>0</v>
      </c>
      <c r="F87" s="1">
        <v>0</v>
      </c>
      <c r="G87" s="2">
        <f t="shared" si="0"/>
        <v>693147.56440000003</v>
      </c>
      <c r="H87" s="2">
        <f t="shared" si="1"/>
        <v>0.33000000007450581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2602733.94</v>
      </c>
      <c r="D91" s="1">
        <f>'PR-RAS'!E95</f>
        <v>2728560.73</v>
      </c>
      <c r="E91" s="1">
        <v>0</v>
      </c>
      <c r="F91" s="1">
        <v>0</v>
      </c>
      <c r="G91" s="2">
        <f t="shared" si="0"/>
        <v>725386.98600000003</v>
      </c>
      <c r="H91" s="2">
        <f t="shared" si="1"/>
        <v>0.33000000007450581</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8274.93</v>
      </c>
      <c r="D102" s="1">
        <f>'PR-RAS'!E106</f>
        <v>4696.0599999999995</v>
      </c>
      <c r="E102" s="1">
        <v>0</v>
      </c>
      <c r="F102" s="1">
        <v>0</v>
      </c>
      <c r="G102" s="2">
        <f t="shared" si="0"/>
        <v>1784.3720499999999</v>
      </c>
      <c r="H102" s="2">
        <f t="shared" si="1"/>
        <v>0.12999999999919964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8135.58</v>
      </c>
      <c r="D103" s="1">
        <f>'PR-RAS'!E107</f>
        <v>4191.99</v>
      </c>
      <c r="E103" s="1">
        <v>0</v>
      </c>
      <c r="F103" s="1">
        <v>0</v>
      </c>
      <c r="G103" s="2">
        <f t="shared" si="0"/>
        <v>1684.9951199999996</v>
      </c>
      <c r="H103" s="2">
        <f t="shared" si="1"/>
        <v>0.43000000000029104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8135.58</v>
      </c>
      <c r="D107" s="1">
        <f>'PR-RAS'!E111</f>
        <v>4191.99</v>
      </c>
      <c r="E107" s="1">
        <v>0</v>
      </c>
      <c r="F107" s="1">
        <v>0</v>
      </c>
      <c r="G107" s="2">
        <f t="shared" si="0"/>
        <v>1751.0733599999996</v>
      </c>
      <c r="H107" s="2">
        <f t="shared" si="1"/>
        <v>0.43000000000029104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139.35</v>
      </c>
      <c r="D108" s="1">
        <f>'PR-RAS'!E112</f>
        <v>504.07</v>
      </c>
      <c r="E108" s="1">
        <v>0</v>
      </c>
      <c r="F108" s="1">
        <v>0</v>
      </c>
      <c r="G108" s="2">
        <f t="shared" si="0"/>
        <v>122.78143</v>
      </c>
      <c r="H108" s="2">
        <f t="shared" si="1"/>
        <v>0.41999999999998749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139.35</v>
      </c>
      <c r="D113" s="1">
        <f>'PR-RAS'!E117</f>
        <v>504.07</v>
      </c>
      <c r="E113" s="1">
        <v>0</v>
      </c>
      <c r="F113" s="1">
        <v>0</v>
      </c>
      <c r="G113" s="2">
        <f t="shared" si="0"/>
        <v>128.51888</v>
      </c>
      <c r="H113" s="2">
        <f t="shared" si="1"/>
        <v>0.41999999999998749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5534.36</v>
      </c>
      <c r="D135" s="1">
        <f>'PR-RAS'!E139</f>
        <v>596.51</v>
      </c>
      <c r="E135" s="1">
        <v>0</v>
      </c>
      <c r="F135" s="1">
        <v>0</v>
      </c>
      <c r="G135" s="2">
        <f t="shared" si="0"/>
        <v>901.46891999999991</v>
      </c>
      <c r="H135" s="2">
        <f t="shared" si="1"/>
        <v>0.84999999999968168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5534.36</v>
      </c>
      <c r="D146" s="1">
        <f>'PR-RAS'!E150</f>
        <v>596.51</v>
      </c>
      <c r="E146" s="1">
        <v>0</v>
      </c>
      <c r="F146" s="1">
        <v>0</v>
      </c>
      <c r="G146" s="2">
        <f t="shared" si="0"/>
        <v>975.47009999999977</v>
      </c>
      <c r="H146" s="2">
        <f t="shared" si="1"/>
        <v>0.84999999999968168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10977794.559999999</v>
      </c>
      <c r="D147" s="1">
        <f>'PR-RAS'!E151</f>
        <v>4080937.7600000007</v>
      </c>
      <c r="E147" s="1">
        <v>0</v>
      </c>
      <c r="F147" s="1">
        <v>0</v>
      </c>
      <c r="G147" s="2">
        <f t="shared" si="0"/>
        <v>2794391.8316799994</v>
      </c>
      <c r="H147" s="2">
        <f t="shared" si="1"/>
        <v>0.68000000063329935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161718.09</v>
      </c>
      <c r="D148" s="1">
        <f>'PR-RAS'!E152</f>
        <v>184762.53999999998</v>
      </c>
      <c r="E148" s="1">
        <v>0</v>
      </c>
      <c r="F148" s="1">
        <v>0</v>
      </c>
      <c r="G148" s="2">
        <f t="shared" si="0"/>
        <v>78092.745989999981</v>
      </c>
      <c r="H148" s="2">
        <f t="shared" si="1"/>
        <v>0.5500000000174623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128420.04000000001</v>
      </c>
      <c r="D149" s="1">
        <f>'PR-RAS'!E153</f>
        <v>144229.96</v>
      </c>
      <c r="E149" s="1">
        <v>0</v>
      </c>
      <c r="F149" s="1">
        <v>0</v>
      </c>
      <c r="G149" s="2">
        <f t="shared" si="0"/>
        <v>61698.234079999995</v>
      </c>
      <c r="H149" s="2">
        <f t="shared" si="1"/>
        <v>8.0000000016298145E-2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127458.66</v>
      </c>
      <c r="D150" s="1">
        <f>'PR-RAS'!E154</f>
        <v>143120.57999999999</v>
      </c>
      <c r="E150" s="1">
        <v>0</v>
      </c>
      <c r="F150" s="1">
        <v>0</v>
      </c>
      <c r="G150" s="2">
        <f t="shared" si="0"/>
        <v>61641.273179999989</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961.38</v>
      </c>
      <c r="D151" s="1">
        <f>'PR-RAS'!E155</f>
        <v>1109.3800000000001</v>
      </c>
      <c r="E151" s="1">
        <v>0</v>
      </c>
      <c r="F151" s="1">
        <v>0</v>
      </c>
      <c r="G151" s="2">
        <f t="shared" si="0"/>
        <v>477.02100000000002</v>
      </c>
      <c r="H151" s="2">
        <f t="shared" si="1"/>
        <v>0.76000000000010459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11853.27</v>
      </c>
      <c r="D154" s="1">
        <f>'PR-RAS'!E158</f>
        <v>16409.310000000001</v>
      </c>
      <c r="E154" s="1">
        <v>0</v>
      </c>
      <c r="F154" s="1">
        <v>0</v>
      </c>
      <c r="G154" s="2">
        <f t="shared" si="0"/>
        <v>6834.7991700000002</v>
      </c>
      <c r="H154" s="2">
        <f t="shared" si="1"/>
        <v>0.58000000000174623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21444.78</v>
      </c>
      <c r="D155" s="1">
        <f>'PR-RAS'!E159</f>
        <v>24123.27</v>
      </c>
      <c r="E155" s="1">
        <v>0</v>
      </c>
      <c r="F155" s="1">
        <v>0</v>
      </c>
      <c r="G155" s="2">
        <f t="shared" si="0"/>
        <v>10732.463280000002</v>
      </c>
      <c r="H155" s="2">
        <f t="shared" si="1"/>
        <v>0.49000000000160071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21444.78</v>
      </c>
      <c r="D157" s="1">
        <f>'PR-RAS'!E161</f>
        <v>24123.27</v>
      </c>
      <c r="E157" s="1">
        <v>0</v>
      </c>
      <c r="F157" s="1">
        <v>0</v>
      </c>
      <c r="G157" s="2">
        <f t="shared" si="0"/>
        <v>10871.845920000002</v>
      </c>
      <c r="H157" s="2">
        <f t="shared" si="1"/>
        <v>0.49000000000160071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10411197.529999999</v>
      </c>
      <c r="D159" s="1">
        <f>'PR-RAS'!E163</f>
        <v>3579235.7100000004</v>
      </c>
      <c r="E159" s="1">
        <v>0</v>
      </c>
      <c r="F159" s="1">
        <v>0</v>
      </c>
      <c r="G159" s="2">
        <f t="shared" si="0"/>
        <v>2776007.6941</v>
      </c>
      <c r="H159" s="2">
        <f t="shared" si="1"/>
        <v>0.76000000024214387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6074.1600000000008</v>
      </c>
      <c r="D160" s="1">
        <f>'PR-RAS'!E164</f>
        <v>7991.37</v>
      </c>
      <c r="E160" s="1">
        <v>0</v>
      </c>
      <c r="F160" s="1">
        <v>0</v>
      </c>
      <c r="G160" s="2">
        <f t="shared" si="0"/>
        <v>3507.0471000000002</v>
      </c>
      <c r="H160" s="2">
        <f t="shared" si="1"/>
        <v>0.53000000000065484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501.23</v>
      </c>
      <c r="D161" s="1">
        <f>'PR-RAS'!E165</f>
        <v>814</v>
      </c>
      <c r="E161" s="1">
        <v>0</v>
      </c>
      <c r="F161" s="1">
        <v>0</v>
      </c>
      <c r="G161" s="2">
        <f t="shared" si="0"/>
        <v>340.67680000000001</v>
      </c>
      <c r="H161" s="2">
        <f t="shared" si="1"/>
        <v>0.23000000000001819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4993.96</v>
      </c>
      <c r="D162" s="1">
        <f>'PR-RAS'!E166</f>
        <v>5756.12</v>
      </c>
      <c r="E162" s="1">
        <v>0</v>
      </c>
      <c r="F162" s="1">
        <v>0</v>
      </c>
      <c r="G162" s="2">
        <f t="shared" si="0"/>
        <v>2657.4982</v>
      </c>
      <c r="H162" s="2">
        <f t="shared" si="1"/>
        <v>0.15999999999985448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578.97</v>
      </c>
      <c r="D163" s="1">
        <f>'PR-RAS'!E167</f>
        <v>1421.25</v>
      </c>
      <c r="E163" s="1">
        <v>0</v>
      </c>
      <c r="F163" s="1">
        <v>0</v>
      </c>
      <c r="G163" s="2">
        <f t="shared" si="0"/>
        <v>554.27814000000001</v>
      </c>
      <c r="H163" s="2">
        <f t="shared" si="1"/>
        <v>0.27999999999997272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12612.34</v>
      </c>
      <c r="D165" s="1">
        <f>'PR-RAS'!E169</f>
        <v>11331.24</v>
      </c>
      <c r="E165" s="1">
        <v>0</v>
      </c>
      <c r="F165" s="1">
        <v>0</v>
      </c>
      <c r="G165" s="2">
        <f t="shared" si="0"/>
        <v>5785.0704800000003</v>
      </c>
      <c r="H165" s="2">
        <f t="shared" si="1"/>
        <v>0.57999999999992724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4394.62</v>
      </c>
      <c r="D166" s="1">
        <f>'PR-RAS'!E170</f>
        <v>4176.13</v>
      </c>
      <c r="E166" s="1">
        <v>0</v>
      </c>
      <c r="F166" s="1">
        <v>0</v>
      </c>
      <c r="G166" s="2">
        <f t="shared" si="0"/>
        <v>2103.2352000000001</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4972.83</v>
      </c>
      <c r="D168" s="1">
        <f>'PR-RAS'!E172</f>
        <v>4964.58</v>
      </c>
      <c r="E168" s="1">
        <v>0</v>
      </c>
      <c r="F168" s="1">
        <v>0</v>
      </c>
      <c r="G168" s="2">
        <f t="shared" si="0"/>
        <v>2488.6323299999999</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49.08</v>
      </c>
      <c r="D169" s="1">
        <f>'PR-RAS'!E173</f>
        <v>0</v>
      </c>
      <c r="E169" s="1">
        <v>0</v>
      </c>
      <c r="F169" s="1">
        <v>0</v>
      </c>
      <c r="G169" s="2">
        <f t="shared" si="0"/>
        <v>8.2454400000000003</v>
      </c>
      <c r="H169" s="2">
        <f t="shared" si="1"/>
        <v>7.9999999999998295E-2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2532.9699999999998</v>
      </c>
      <c r="D170" s="1">
        <f>'PR-RAS'!E174</f>
        <v>2057.63</v>
      </c>
      <c r="E170" s="1">
        <v>0</v>
      </c>
      <c r="F170" s="1">
        <v>0</v>
      </c>
      <c r="G170" s="2">
        <f t="shared" si="0"/>
        <v>1123.55087</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662.84</v>
      </c>
      <c r="D172" s="1">
        <f>'PR-RAS'!E176</f>
        <v>132.9</v>
      </c>
      <c r="E172" s="1">
        <v>0</v>
      </c>
      <c r="F172" s="1">
        <v>0</v>
      </c>
      <c r="G172" s="2">
        <f t="shared" si="0"/>
        <v>158.79744000000002</v>
      </c>
      <c r="H172" s="2">
        <f t="shared" si="1"/>
        <v>0.25999999999996248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10374727.439999999</v>
      </c>
      <c r="D173" s="1">
        <f>'PR-RAS'!E177</f>
        <v>3546701.7000000007</v>
      </c>
      <c r="E173" s="1">
        <v>0</v>
      </c>
      <c r="F173" s="1">
        <v>0</v>
      </c>
      <c r="G173" s="2">
        <f t="shared" si="0"/>
        <v>3004518.5044799997</v>
      </c>
      <c r="H173" s="2">
        <f t="shared" si="1"/>
        <v>0.73999999882653356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3806.38</v>
      </c>
      <c r="D174" s="1">
        <f>'PR-RAS'!E178</f>
        <v>4216.95</v>
      </c>
      <c r="E174" s="1">
        <v>0</v>
      </c>
      <c r="F174" s="1">
        <v>0</v>
      </c>
      <c r="G174" s="2">
        <f t="shared" si="0"/>
        <v>2117.5684399999996</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10206774.359999999</v>
      </c>
      <c r="D175" s="1">
        <f>'PR-RAS'!E179</f>
        <v>3446014.49</v>
      </c>
      <c r="E175" s="1">
        <v>0</v>
      </c>
      <c r="F175" s="1">
        <v>0</v>
      </c>
      <c r="G175" s="2">
        <f t="shared" si="0"/>
        <v>2975191.7811599998</v>
      </c>
      <c r="H175" s="2">
        <f t="shared" si="1"/>
        <v>0.84999999962747097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3102.45</v>
      </c>
      <c r="D176" s="1">
        <f>'PR-RAS'!E180</f>
        <v>2243.35</v>
      </c>
      <c r="E176" s="1">
        <v>0</v>
      </c>
      <c r="F176" s="1">
        <v>0</v>
      </c>
      <c r="G176" s="2">
        <f t="shared" si="0"/>
        <v>1328.1012499999999</v>
      </c>
      <c r="H176" s="2">
        <f t="shared" si="1"/>
        <v>0.79999999999972715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33678.629999999997</v>
      </c>
      <c r="D177" s="1">
        <f>'PR-RAS'!E181</f>
        <v>33809.79</v>
      </c>
      <c r="E177" s="1">
        <v>0</v>
      </c>
      <c r="F177" s="1">
        <v>0</v>
      </c>
      <c r="G177" s="2">
        <f t="shared" si="0"/>
        <v>17828.484959999998</v>
      </c>
      <c r="H177" s="2">
        <f t="shared" si="1"/>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2723.17</v>
      </c>
      <c r="D178" s="1">
        <f>'PR-RAS'!E182</f>
        <v>366.58</v>
      </c>
      <c r="E178" s="1">
        <v>0</v>
      </c>
      <c r="F178" s="1">
        <v>0</v>
      </c>
      <c r="G178" s="2">
        <f t="shared" si="0"/>
        <v>611.77040999999997</v>
      </c>
      <c r="H178" s="2">
        <f t="shared" si="1"/>
        <v>0.59000000000008868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2635.1</v>
      </c>
      <c r="D179" s="1">
        <f>'PR-RAS'!E183</f>
        <v>2395.5</v>
      </c>
      <c r="E179" s="1">
        <v>0</v>
      </c>
      <c r="F179" s="1">
        <v>0</v>
      </c>
      <c r="G179" s="2">
        <f t="shared" si="0"/>
        <v>1321.8458000000001</v>
      </c>
      <c r="H179" s="2">
        <f t="shared" si="1"/>
        <v>0.59999999999990905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72801.19</v>
      </c>
      <c r="D180" s="1">
        <f>'PR-RAS'!E184</f>
        <v>4842.54</v>
      </c>
      <c r="E180" s="1">
        <v>0</v>
      </c>
      <c r="F180" s="1">
        <v>0</v>
      </c>
      <c r="G180" s="2">
        <f t="shared" si="0"/>
        <v>14765.04233</v>
      </c>
      <c r="H180" s="2">
        <f t="shared" si="1"/>
        <v>0.65000000000236469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8470.73</v>
      </c>
      <c r="D181" s="1">
        <f>'PR-RAS'!E185</f>
        <v>9864.2800000000007</v>
      </c>
      <c r="E181" s="1">
        <v>0</v>
      </c>
      <c r="F181" s="1">
        <v>0</v>
      </c>
      <c r="G181" s="2">
        <f t="shared" si="0"/>
        <v>5075.8721999999998</v>
      </c>
      <c r="H181" s="2">
        <f t="shared" si="1"/>
        <v>0.55000000000109139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40735.43</v>
      </c>
      <c r="D182" s="1">
        <f>'PR-RAS'!E186</f>
        <v>42948.22</v>
      </c>
      <c r="E182" s="1">
        <v>0</v>
      </c>
      <c r="F182" s="1">
        <v>0</v>
      </c>
      <c r="G182" s="2">
        <f t="shared" si="0"/>
        <v>22920.368469999998</v>
      </c>
      <c r="H182" s="2">
        <f t="shared" si="1"/>
        <v>0.65000000000145519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17783.59</v>
      </c>
      <c r="D184" s="1">
        <f>'PR-RAS'!E188</f>
        <v>13211.400000000001</v>
      </c>
      <c r="E184" s="1">
        <v>0</v>
      </c>
      <c r="F184" s="1">
        <v>0</v>
      </c>
      <c r="G184" s="2">
        <f t="shared" si="0"/>
        <v>8089.76937</v>
      </c>
      <c r="H184" s="2">
        <f t="shared" si="1"/>
        <v>0.81000000000130967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8462.52</v>
      </c>
      <c r="D185" s="1">
        <f>'PR-RAS'!E189</f>
        <v>5205.63</v>
      </c>
      <c r="E185" s="1">
        <v>0</v>
      </c>
      <c r="F185" s="1">
        <v>0</v>
      </c>
      <c r="G185" s="2">
        <f t="shared" si="0"/>
        <v>3472.7755199999997</v>
      </c>
      <c r="H185" s="2">
        <f t="shared" si="1"/>
        <v>0.8499999999994543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1309.3699999999999</v>
      </c>
      <c r="D186" s="1">
        <f>'PR-RAS'!E190</f>
        <v>1400.43</v>
      </c>
      <c r="E186" s="1">
        <v>0</v>
      </c>
      <c r="F186" s="1">
        <v>0</v>
      </c>
      <c r="G186" s="2">
        <f t="shared" si="0"/>
        <v>760.39254999999991</v>
      </c>
      <c r="H186" s="2">
        <f t="shared" si="1"/>
        <v>0.79999999999995453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1046.1500000000001</v>
      </c>
      <c r="D187" s="1">
        <f>'PR-RAS'!E191</f>
        <v>1441.91</v>
      </c>
      <c r="E187" s="1">
        <v>0</v>
      </c>
      <c r="F187" s="1">
        <v>0</v>
      </c>
      <c r="G187" s="2">
        <f t="shared" si="0"/>
        <v>730.97442000000001</v>
      </c>
      <c r="H187" s="2">
        <f t="shared" si="1"/>
        <v>0.24000000000000909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2852.95</v>
      </c>
      <c r="D188" s="1">
        <f>'PR-RAS'!E192</f>
        <v>4482.91</v>
      </c>
      <c r="E188" s="1">
        <v>0</v>
      </c>
      <c r="F188" s="1">
        <v>0</v>
      </c>
      <c r="G188" s="2">
        <f t="shared" si="0"/>
        <v>2210.1099899999999</v>
      </c>
      <c r="H188" s="2">
        <f t="shared" si="1"/>
        <v>0.14000000000032742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1341.03</v>
      </c>
      <c r="D189" s="1">
        <f>'PR-RAS'!E193</f>
        <v>652.42999999999995</v>
      </c>
      <c r="E189" s="1">
        <v>0</v>
      </c>
      <c r="F189" s="1">
        <v>0</v>
      </c>
      <c r="G189" s="2">
        <f t="shared" si="0"/>
        <v>497.42731999999995</v>
      </c>
      <c r="H189" s="2">
        <f t="shared" si="1"/>
        <v>0.45999999999992269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2771.57</v>
      </c>
      <c r="D190" s="1">
        <f>'PR-RAS'!E194</f>
        <v>0</v>
      </c>
      <c r="E190" s="1">
        <v>0</v>
      </c>
      <c r="F190" s="1">
        <v>0</v>
      </c>
      <c r="G190" s="2">
        <f t="shared" si="0"/>
        <v>523.82673</v>
      </c>
      <c r="H190" s="2">
        <f t="shared" si="1"/>
        <v>0.42999999999983629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28.09</v>
      </c>
      <c r="E191" s="1">
        <v>0</v>
      </c>
      <c r="F191" s="1">
        <v>0</v>
      </c>
      <c r="G191" s="2">
        <f t="shared" si="0"/>
        <v>10.674200000000001</v>
      </c>
      <c r="H191" s="2">
        <f t="shared" si="1"/>
        <v>8.9999999999999858E-2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18237.71</v>
      </c>
      <c r="D192" s="1">
        <f>'PR-RAS'!E196</f>
        <v>7450.68</v>
      </c>
      <c r="E192" s="1">
        <v>0</v>
      </c>
      <c r="F192" s="1">
        <v>0</v>
      </c>
      <c r="G192" s="2">
        <f t="shared" si="0"/>
        <v>6329.5623699999996</v>
      </c>
      <c r="H192" s="2">
        <f t="shared" si="1"/>
        <v>0.61000000000058208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7064.43</v>
      </c>
      <c r="D198" s="1">
        <f>'PR-RAS'!E202</f>
        <v>6342.16</v>
      </c>
      <c r="E198" s="1">
        <v>0</v>
      </c>
      <c r="F198" s="1">
        <v>0</v>
      </c>
      <c r="G198" s="2">
        <f t="shared" si="0"/>
        <v>3890.5037500000003</v>
      </c>
      <c r="H198" s="2">
        <f t="shared" si="1"/>
        <v>0.59000000000014552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7064.43</v>
      </c>
      <c r="D201" s="1">
        <f>'PR-RAS'!E205</f>
        <v>6342.16</v>
      </c>
      <c r="E201" s="1">
        <v>0</v>
      </c>
      <c r="F201" s="1">
        <v>0</v>
      </c>
      <c r="G201" s="2">
        <f t="shared" si="0"/>
        <v>3949.75</v>
      </c>
      <c r="H201" s="2">
        <f t="shared" si="1"/>
        <v>0.59000000000014552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11173.279999999999</v>
      </c>
      <c r="D206" s="1">
        <f>'PR-RAS'!E210</f>
        <v>1108.52</v>
      </c>
      <c r="E206" s="1">
        <v>0</v>
      </c>
      <c r="F206" s="1">
        <v>0</v>
      </c>
      <c r="G206" s="2">
        <f t="shared" si="0"/>
        <v>2745.0155999999997</v>
      </c>
      <c r="H206" s="2">
        <f t="shared" si="1"/>
        <v>0.75999999999885404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1090.04</v>
      </c>
      <c r="D207" s="1">
        <f>'PR-RAS'!E211</f>
        <v>1106.45</v>
      </c>
      <c r="E207" s="1">
        <v>0</v>
      </c>
      <c r="F207" s="1">
        <v>0</v>
      </c>
      <c r="G207" s="2">
        <f t="shared" si="0"/>
        <v>680.40563999999995</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0.01</v>
      </c>
      <c r="D208" s="1">
        <f>'PR-RAS'!E212</f>
        <v>0</v>
      </c>
      <c r="E208" s="1">
        <v>0</v>
      </c>
      <c r="F208" s="1">
        <v>0</v>
      </c>
      <c r="G208" s="2">
        <f t="shared" si="0"/>
        <v>2.0699999999999998E-3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10083.23</v>
      </c>
      <c r="D209" s="1">
        <f>'PR-RAS'!E213</f>
        <v>2.0699999999999998</v>
      </c>
      <c r="E209" s="1">
        <v>0</v>
      </c>
      <c r="F209" s="1">
        <v>0</v>
      </c>
      <c r="G209" s="2">
        <f t="shared" si="0"/>
        <v>2098.1729599999999</v>
      </c>
      <c r="H209" s="2">
        <f t="shared" si="1"/>
        <v>0.29999999999956328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356392.53</v>
      </c>
      <c r="D220" s="1">
        <f>'PR-RAS'!E224</f>
        <v>309488.83</v>
      </c>
      <c r="E220" s="1">
        <v>0</v>
      </c>
      <c r="F220" s="1">
        <v>0</v>
      </c>
      <c r="G220" s="2">
        <f t="shared" si="0"/>
        <v>213606.07161000001</v>
      </c>
      <c r="H220" s="2">
        <f t="shared" si="1"/>
        <v>0.63999999995576218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356392.53</v>
      </c>
      <c r="D227" s="1">
        <f>'PR-RAS'!E231</f>
        <v>309488.83</v>
      </c>
      <c r="E227" s="1">
        <v>0</v>
      </c>
      <c r="F227" s="1">
        <v>0</v>
      </c>
      <c r="G227" s="2">
        <f t="shared" si="0"/>
        <v>220433.66294000001</v>
      </c>
      <c r="H227" s="2">
        <f t="shared" si="1"/>
        <v>0.63999999995576218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290031.13</v>
      </c>
      <c r="D228" s="1">
        <f>'PR-RAS'!E232</f>
        <v>309488.83</v>
      </c>
      <c r="E228" s="1">
        <v>0</v>
      </c>
      <c r="F228" s="1">
        <v>0</v>
      </c>
      <c r="G228" s="2">
        <f t="shared" si="0"/>
        <v>206344.99533000001</v>
      </c>
      <c r="H228" s="2">
        <f t="shared" si="1"/>
        <v>0.29999999998835847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66361.399999999994</v>
      </c>
      <c r="D229" s="1">
        <f>'PR-RAS'!E233</f>
        <v>0</v>
      </c>
      <c r="E229" s="1">
        <v>0</v>
      </c>
      <c r="F229" s="1">
        <v>0</v>
      </c>
      <c r="G229" s="2">
        <f t="shared" si="0"/>
        <v>15130.3992</v>
      </c>
      <c r="H229" s="2">
        <f t="shared" si="1"/>
        <v>0.39999999999417923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30248.7</v>
      </c>
      <c r="D259" s="1">
        <f>'PR-RAS'!E263</f>
        <v>0</v>
      </c>
      <c r="E259" s="1">
        <v>0</v>
      </c>
      <c r="F259" s="1">
        <v>0</v>
      </c>
      <c r="G259" s="2">
        <f t="shared" si="0"/>
        <v>7804.1646000000001</v>
      </c>
      <c r="H259" s="2">
        <f t="shared" si="1"/>
        <v>0.2999999999992724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30248.7</v>
      </c>
      <c r="D269" s="1">
        <f>'PR-RAS'!E273</f>
        <v>0</v>
      </c>
      <c r="E269" s="1">
        <v>0</v>
      </c>
      <c r="F269" s="1">
        <v>0</v>
      </c>
      <c r="G269" s="2">
        <f t="shared" si="8"/>
        <v>8106.6516000000011</v>
      </c>
      <c r="H269" s="2">
        <f t="shared" si="9"/>
        <v>0.2999999999992724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30248.7</v>
      </c>
      <c r="D273" s="1">
        <f>'PR-RAS'!E277</f>
        <v>0</v>
      </c>
      <c r="E273" s="1">
        <v>0</v>
      </c>
      <c r="F273" s="1">
        <v>0</v>
      </c>
      <c r="G273" s="2">
        <f t="shared" si="8"/>
        <v>8227.6464000000014</v>
      </c>
      <c r="H273" s="2">
        <f t="shared" si="9"/>
        <v>0.2999999999992724</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10977794.559999999</v>
      </c>
      <c r="D285" s="1">
        <f>'PR-RAS'!E289</f>
        <v>4080937.7600000007</v>
      </c>
      <c r="E285" s="1">
        <v>0</v>
      </c>
      <c r="F285" s="1">
        <v>0</v>
      </c>
      <c r="G285" s="2">
        <f t="shared" si="8"/>
        <v>5435666.3027199991</v>
      </c>
      <c r="H285" s="2">
        <f t="shared" si="9"/>
        <v>0.68000000063329935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1421622.459999999</v>
      </c>
      <c r="D287" s="1">
        <f>'PR-RAS'!E291</f>
        <v>1283739.2500000009</v>
      </c>
      <c r="E287" s="1">
        <v>0</v>
      </c>
      <c r="F287" s="1">
        <v>0</v>
      </c>
      <c r="G287" s="2">
        <f t="shared" si="8"/>
        <v>1140882.8745600001</v>
      </c>
      <c r="H287" s="2">
        <f t="shared" si="9"/>
        <v>0.7099999999627471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2192883.4700000002</v>
      </c>
      <c r="D288" s="1">
        <f>'PR-RAS'!E292</f>
        <v>13821527.49</v>
      </c>
      <c r="E288" s="1">
        <v>0</v>
      </c>
      <c r="F288" s="1">
        <v>0</v>
      </c>
      <c r="G288" s="2">
        <f t="shared" si="8"/>
        <v>8562914.3351499997</v>
      </c>
      <c r="H288" s="2">
        <f t="shared" si="9"/>
        <v>0.96000000042840838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199768.85</v>
      </c>
      <c r="D290" s="1">
        <f>'PR-RAS'!E294</f>
        <v>301810.99</v>
      </c>
      <c r="E290" s="1">
        <v>0</v>
      </c>
      <c r="F290" s="1">
        <v>0</v>
      </c>
      <c r="G290" s="2">
        <f t="shared" si="8"/>
        <v>232179.94986999998</v>
      </c>
      <c r="H290" s="2">
        <f t="shared" si="9"/>
        <v>0.16000000000349246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13898</v>
      </c>
      <c r="D293" s="1">
        <f>'PR-RAS'!E298</f>
        <v>15171.11</v>
      </c>
      <c r="E293" s="1">
        <v>0</v>
      </c>
      <c r="F293" s="1">
        <v>0</v>
      </c>
      <c r="G293" s="2">
        <f t="shared" si="8"/>
        <v>12918.14424</v>
      </c>
      <c r="H293" s="2">
        <f t="shared" si="9"/>
        <v>0.11000000000058208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13898</v>
      </c>
      <c r="D306" s="1">
        <f>'PR-RAS'!E311</f>
        <v>15171.11</v>
      </c>
      <c r="E306" s="1">
        <v>0</v>
      </c>
      <c r="F306" s="1">
        <v>0</v>
      </c>
      <c r="G306" s="2">
        <f t="shared" si="8"/>
        <v>13493.267100000001</v>
      </c>
      <c r="H306" s="2">
        <f t="shared" si="9"/>
        <v>0.11000000000058208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15111.11</v>
      </c>
      <c r="E307" s="1">
        <v>0</v>
      </c>
      <c r="F307" s="1">
        <v>0</v>
      </c>
      <c r="G307" s="2">
        <f t="shared" si="8"/>
        <v>9247.9993200000008</v>
      </c>
      <c r="H307" s="2">
        <f t="shared" si="9"/>
        <v>0.11000000000058208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15111.11</v>
      </c>
      <c r="E309" s="1">
        <v>0</v>
      </c>
      <c r="F309" s="1">
        <v>0</v>
      </c>
      <c r="G309" s="2">
        <f t="shared" si="8"/>
        <v>9308.4437600000001</v>
      </c>
      <c r="H309" s="2">
        <f t="shared" si="9"/>
        <v>0.11000000000058208</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60</v>
      </c>
      <c r="E312" s="1">
        <v>0</v>
      </c>
      <c r="F312" s="1">
        <v>0</v>
      </c>
      <c r="G312" s="2">
        <f t="shared" si="8"/>
        <v>37.32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10</v>
      </c>
      <c r="E313" s="1">
        <v>0</v>
      </c>
      <c r="F313" s="1">
        <v>0</v>
      </c>
      <c r="G313" s="2">
        <f t="shared" si="8"/>
        <v>6.24</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50</v>
      </c>
      <c r="E314" s="1">
        <v>0</v>
      </c>
      <c r="F314" s="1">
        <v>0</v>
      </c>
      <c r="G314" s="2">
        <f t="shared" si="8"/>
        <v>31.3</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13898</v>
      </c>
      <c r="D321" s="1">
        <f>'PR-RAS'!E326</f>
        <v>0</v>
      </c>
      <c r="E321" s="1">
        <v>0</v>
      </c>
      <c r="F321" s="1">
        <v>0</v>
      </c>
      <c r="G321" s="2">
        <f t="shared" si="8"/>
        <v>4447.3599999999997</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13898</v>
      </c>
      <c r="D322" s="1">
        <f>'PR-RAS'!E327</f>
        <v>0</v>
      </c>
      <c r="E322" s="1">
        <v>0</v>
      </c>
      <c r="F322" s="1">
        <v>0</v>
      </c>
      <c r="G322" s="2">
        <f t="shared" si="8"/>
        <v>4461.2579999999998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1737720.23</v>
      </c>
      <c r="D345" s="1">
        <f>'PR-RAS'!E350</f>
        <v>186818.07</v>
      </c>
      <c r="E345" s="1">
        <v>0</v>
      </c>
      <c r="F345" s="1">
        <v>0</v>
      </c>
      <c r="G345" s="2">
        <f t="shared" si="8"/>
        <v>726306.59127999994</v>
      </c>
      <c r="H345" s="2">
        <f t="shared" si="9"/>
        <v>0.29999999998835847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40811.26</v>
      </c>
      <c r="D358" s="1">
        <f>'PR-RAS'!E363</f>
        <v>7666.93</v>
      </c>
      <c r="E358" s="1">
        <v>0</v>
      </c>
      <c r="F358" s="1">
        <v>0</v>
      </c>
      <c r="G358" s="2">
        <f t="shared" si="8"/>
        <v>20043.807840000001</v>
      </c>
      <c r="H358" s="2">
        <f t="shared" si="9"/>
        <v>0.33000000000174623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647.01</v>
      </c>
      <c r="D359" s="1">
        <f>'PR-RAS'!E364</f>
        <v>1451.8</v>
      </c>
      <c r="E359" s="1">
        <v>0</v>
      </c>
      <c r="F359" s="1">
        <v>0</v>
      </c>
      <c r="G359" s="2">
        <f t="shared" si="8"/>
        <v>1271.1183799999999</v>
      </c>
      <c r="H359" s="2">
        <f t="shared" si="9"/>
        <v>0.21000000000003638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647.01</v>
      </c>
      <c r="D362" s="1">
        <f>'PR-RAS'!E367</f>
        <v>1451.8</v>
      </c>
      <c r="E362" s="1">
        <v>0</v>
      </c>
      <c r="F362" s="1">
        <v>0</v>
      </c>
      <c r="G362" s="2">
        <f t="shared" si="8"/>
        <v>1281.7702099999999</v>
      </c>
      <c r="H362" s="2">
        <f t="shared" si="9"/>
        <v>0.21000000000003638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7295.24</v>
      </c>
      <c r="D364" s="1">
        <f>'PR-RAS'!E369</f>
        <v>6215.13</v>
      </c>
      <c r="E364" s="1">
        <v>0</v>
      </c>
      <c r="F364" s="1">
        <v>0</v>
      </c>
      <c r="G364" s="2">
        <f t="shared" si="8"/>
        <v>7160.3564999999999</v>
      </c>
      <c r="H364" s="2">
        <f t="shared" si="9"/>
        <v>0.36999999999989086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5838.24</v>
      </c>
      <c r="D365" s="1">
        <f>'PR-RAS'!E370</f>
        <v>4012.5</v>
      </c>
      <c r="E365" s="1">
        <v>0</v>
      </c>
      <c r="F365" s="1">
        <v>0</v>
      </c>
      <c r="G365" s="2">
        <f t="shared" si="8"/>
        <v>5046.2193600000001</v>
      </c>
      <c r="H365" s="2">
        <f t="shared" si="9"/>
        <v>0.73999999999978172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1457</v>
      </c>
      <c r="D366" s="1">
        <f>'PR-RAS'!E371</f>
        <v>2097</v>
      </c>
      <c r="E366" s="1">
        <v>0</v>
      </c>
      <c r="F366" s="1">
        <v>0</v>
      </c>
      <c r="G366" s="2">
        <f t="shared" si="8"/>
        <v>2062.6149999999998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105.63</v>
      </c>
      <c r="E371" s="1">
        <v>0</v>
      </c>
      <c r="F371" s="1">
        <v>0</v>
      </c>
      <c r="G371" s="2">
        <f t="shared" si="8"/>
        <v>78.166199999999989</v>
      </c>
      <c r="H371" s="2">
        <f t="shared" si="9"/>
        <v>0.37000000000000455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32869.01</v>
      </c>
      <c r="D373" s="1">
        <f>'PR-RAS'!E378</f>
        <v>0</v>
      </c>
      <c r="E373" s="1">
        <v>0</v>
      </c>
      <c r="F373" s="1">
        <v>0</v>
      </c>
      <c r="G373" s="2">
        <f t="shared" si="8"/>
        <v>12227.271720000001</v>
      </c>
      <c r="H373" s="2">
        <f t="shared" si="9"/>
        <v>1.0000000002037268E-2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32869.01</v>
      </c>
      <c r="D374" s="1">
        <f>'PR-RAS'!E379</f>
        <v>0</v>
      </c>
      <c r="E374" s="1">
        <v>0</v>
      </c>
      <c r="F374" s="1">
        <v>0</v>
      </c>
      <c r="G374" s="2">
        <f t="shared" si="8"/>
        <v>12260.140730000001</v>
      </c>
      <c r="H374" s="2">
        <f t="shared" si="9"/>
        <v>1.0000000002037268E-2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1696908.97</v>
      </c>
      <c r="D397" s="1">
        <f>'PR-RAS'!E402</f>
        <v>179151.14</v>
      </c>
      <c r="E397" s="1">
        <v>0</v>
      </c>
      <c r="F397" s="1">
        <v>0</v>
      </c>
      <c r="G397" s="2">
        <f t="shared" si="8"/>
        <v>813863.65500000003</v>
      </c>
      <c r="H397" s="2">
        <f t="shared" si="9"/>
        <v>0.17000000004190952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1696908.97</v>
      </c>
      <c r="D398" s="1">
        <f>'PR-RAS'!E403</f>
        <v>179151.14</v>
      </c>
      <c r="E398" s="1">
        <v>0</v>
      </c>
      <c r="F398" s="1">
        <v>0</v>
      </c>
      <c r="G398" s="2">
        <f t="shared" si="8"/>
        <v>815918.86625000008</v>
      </c>
      <c r="H398" s="2">
        <f t="shared" si="9"/>
        <v>0.17000000004190952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1723822.23</v>
      </c>
      <c r="D403" s="1">
        <f>'PR-RAS'!E408</f>
        <v>171646.96000000002</v>
      </c>
      <c r="E403" s="1">
        <v>0</v>
      </c>
      <c r="F403" s="1">
        <v>0</v>
      </c>
      <c r="G403" s="2">
        <f t="shared" si="8"/>
        <v>830980.6923</v>
      </c>
      <c r="H403" s="2">
        <f t="shared" si="9"/>
        <v>0.26999999996041879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864358.11</v>
      </c>
      <c r="D405" s="1">
        <f>'PR-RAS'!E410</f>
        <v>1417842.15</v>
      </c>
      <c r="E405" s="1">
        <v>0</v>
      </c>
      <c r="F405" s="1">
        <v>0</v>
      </c>
      <c r="G405" s="2">
        <f t="shared" si="8"/>
        <v>1494817.1336399999</v>
      </c>
      <c r="H405" s="2">
        <f t="shared" si="9"/>
        <v>0.2599999998928979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10</v>
      </c>
      <c r="E406" s="1">
        <v>0</v>
      </c>
      <c r="F406" s="1">
        <v>0</v>
      </c>
      <c r="G406" s="2">
        <f t="shared" si="8"/>
        <v>8.1000000000000014</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9570070.0999999996</v>
      </c>
      <c r="D407" s="1">
        <f>'PR-RAS'!E412</f>
        <v>2812369.6199999996</v>
      </c>
      <c r="E407" s="1">
        <v>0</v>
      </c>
      <c r="F407" s="1">
        <v>0</v>
      </c>
      <c r="G407" s="2">
        <f t="shared" si="8"/>
        <v>6169092.5920400005</v>
      </c>
      <c r="H407" s="2">
        <f t="shared" si="9"/>
        <v>0.47999999998137355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12715514.789999999</v>
      </c>
      <c r="D408" s="1">
        <f>'PR-RAS'!E413</f>
        <v>4267755.830000001</v>
      </c>
      <c r="E408" s="1">
        <v>0</v>
      </c>
      <c r="F408" s="1">
        <v>0</v>
      </c>
      <c r="G408" s="2">
        <f t="shared" si="8"/>
        <v>8649167.7651500013</v>
      </c>
      <c r="H408" s="2">
        <f t="shared" si="9"/>
        <v>0.37999999988824129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3145444.6899999995</v>
      </c>
      <c r="D410" s="1">
        <f>'PR-RAS'!E415</f>
        <v>1455386.2100000014</v>
      </c>
      <c r="E410" s="1">
        <v>0</v>
      </c>
      <c r="F410" s="1">
        <v>0</v>
      </c>
      <c r="G410" s="2">
        <f t="shared" si="8"/>
        <v>2476992.7979900008</v>
      </c>
      <c r="H410" s="2">
        <f t="shared" si="9"/>
        <v>0.5200000018812716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1328525.3600000003</v>
      </c>
      <c r="D411" s="1">
        <f>'PR-RAS'!E416</f>
        <v>12403685.34</v>
      </c>
      <c r="E411" s="1">
        <v>0</v>
      </c>
      <c r="F411" s="1">
        <v>0</v>
      </c>
      <c r="G411" s="2">
        <f t="shared" si="8"/>
        <v>10715717.376399999</v>
      </c>
      <c r="H411" s="2">
        <f t="shared" si="9"/>
        <v>0.70000000018626451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199768.85</v>
      </c>
      <c r="D413" s="1">
        <f>'PR-RAS'!E418</f>
        <v>301820.99</v>
      </c>
      <c r="E413" s="1">
        <v>0</v>
      </c>
      <c r="F413" s="1">
        <v>0</v>
      </c>
      <c r="G413" s="2">
        <f t="shared" si="8"/>
        <v>331005.26195999997</v>
      </c>
      <c r="H413" s="2">
        <f t="shared" si="9"/>
        <v>0.16000000000349246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2123564.9300000002</v>
      </c>
      <c r="D414" s="1">
        <f>'PR-RAS'!E420</f>
        <v>3000000</v>
      </c>
      <c r="E414" s="1">
        <v>0</v>
      </c>
      <c r="F414" s="1">
        <v>0</v>
      </c>
      <c r="G414" s="2">
        <f t="shared" si="8"/>
        <v>3355032.3160899999</v>
      </c>
      <c r="H414" s="2">
        <f t="shared" si="9"/>
        <v>6.9999999832361937E-2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2123564.9300000002</v>
      </c>
      <c r="D415" s="1">
        <f>'PR-RAS'!E421</f>
        <v>3000000</v>
      </c>
      <c r="E415" s="1">
        <v>0</v>
      </c>
      <c r="F415" s="1">
        <v>0</v>
      </c>
      <c r="G415" s="2">
        <f t="shared" si="8"/>
        <v>3363155.8810199997</v>
      </c>
      <c r="H415" s="2">
        <f t="shared" si="9"/>
        <v>6.9999999832361937E-2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2123564.9300000002</v>
      </c>
      <c r="D449" s="1">
        <f>'PR-RAS'!E455</f>
        <v>3000000</v>
      </c>
      <c r="E449" s="1">
        <v>0</v>
      </c>
      <c r="F449" s="1">
        <v>0</v>
      </c>
      <c r="G449" s="2">
        <f t="shared" si="8"/>
        <v>3639357.0886399997</v>
      </c>
      <c r="H449" s="2">
        <f t="shared" si="9"/>
        <v>6.9999999832361937E-2</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2123564.9300000002</v>
      </c>
      <c r="D450" s="1">
        <f>'PR-RAS'!E456</f>
        <v>3000000</v>
      </c>
      <c r="E450" s="1">
        <v>0</v>
      </c>
      <c r="F450" s="1">
        <v>0</v>
      </c>
      <c r="G450" s="2">
        <f t="shared" si="8"/>
        <v>3647480.6535700001</v>
      </c>
      <c r="H450" s="2">
        <f t="shared" si="9"/>
        <v>6.9999999832361937E-2</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59725.26</v>
      </c>
      <c r="D522" s="1">
        <f>'PR-RAS'!E528</f>
        <v>59725.26</v>
      </c>
      <c r="E522" s="1">
        <v>0</v>
      </c>
      <c r="F522" s="1">
        <v>0</v>
      </c>
      <c r="G522" s="2">
        <f t="shared" ref="G522:G809" si="10">(B522/1000)*(C522*1+D522*2)</f>
        <v>93350.581380000003</v>
      </c>
      <c r="H522" s="2">
        <f t="shared" ref="H522:H809" si="11">ABS(C522-ROUND(C522,0))+ABS(D522-ROUND(D522,0))</f>
        <v>0.52000000000407454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59725.26</v>
      </c>
      <c r="D587" s="1">
        <f>'PR-RAS'!E593</f>
        <v>59725.26</v>
      </c>
      <c r="E587" s="1">
        <v>0</v>
      </c>
      <c r="F587" s="1">
        <v>0</v>
      </c>
      <c r="G587" s="2">
        <f t="shared" si="10"/>
        <v>104997.00708</v>
      </c>
      <c r="H587" s="2">
        <f t="shared" si="11"/>
        <v>0.52000000000407454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59725.26</v>
      </c>
      <c r="D599" s="1">
        <f>'PR-RAS'!E605</f>
        <v>59725.26</v>
      </c>
      <c r="E599" s="1">
        <v>0</v>
      </c>
      <c r="F599" s="1">
        <v>0</v>
      </c>
      <c r="G599" s="2">
        <f t="shared" si="10"/>
        <v>107147.11644</v>
      </c>
      <c r="H599" s="2">
        <f t="shared" si="11"/>
        <v>0.52000000000407454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59725.26</v>
      </c>
      <c r="D600" s="1">
        <f>'PR-RAS'!E606</f>
        <v>59725.26</v>
      </c>
      <c r="E600" s="1">
        <v>0</v>
      </c>
      <c r="F600" s="1">
        <v>0</v>
      </c>
      <c r="G600" s="2">
        <f t="shared" si="10"/>
        <v>107326.29221999999</v>
      </c>
      <c r="H600" s="2">
        <f t="shared" si="11"/>
        <v>0.52000000000407454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2063839.6700000002</v>
      </c>
      <c r="D629" s="1">
        <f>'PR-RAS'!E635</f>
        <v>2940274.74</v>
      </c>
      <c r="E629" s="1">
        <v>0</v>
      </c>
      <c r="F629" s="1">
        <v>0</v>
      </c>
      <c r="G629" s="2">
        <f t="shared" si="10"/>
        <v>4989076.3862000005</v>
      </c>
      <c r="H629" s="2">
        <f t="shared" si="11"/>
        <v>0.58999999961815774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815498.93</v>
      </c>
      <c r="D632" s="1">
        <f>'PR-RAS'!E638</f>
        <v>1811384.52</v>
      </c>
      <c r="E632" s="1">
        <v>0</v>
      </c>
      <c r="F632" s="1">
        <v>0</v>
      </c>
      <c r="G632" s="2">
        <f t="shared" si="10"/>
        <v>2800547.0890699998</v>
      </c>
      <c r="H632" s="2">
        <f t="shared" si="11"/>
        <v>0.54999999993015081</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11693635.029999999</v>
      </c>
      <c r="D633" s="1">
        <f>'PR-RAS'!E639</f>
        <v>5812369.6199999992</v>
      </c>
      <c r="E633" s="1">
        <v>0</v>
      </c>
      <c r="F633" s="1">
        <v>0</v>
      </c>
      <c r="G633" s="2">
        <f t="shared" si="10"/>
        <v>14737212.538639998</v>
      </c>
      <c r="H633" s="2">
        <f t="shared" si="11"/>
        <v>0.41000000014901161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12775240.049999999</v>
      </c>
      <c r="D634" s="1">
        <f>'PR-RAS'!E640</f>
        <v>4327481.0900000008</v>
      </c>
      <c r="E634" s="1">
        <v>0</v>
      </c>
      <c r="F634" s="1">
        <v>0</v>
      </c>
      <c r="G634" s="2">
        <f t="shared" si="10"/>
        <v>13565318.01159</v>
      </c>
      <c r="H634" s="2">
        <f t="shared" si="11"/>
        <v>0.13999999966472387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1484888.5299999984</v>
      </c>
      <c r="E635" s="1">
        <v>0</v>
      </c>
      <c r="F635" s="1">
        <v>0</v>
      </c>
      <c r="G635" s="2">
        <f t="shared" si="10"/>
        <v>1882838.6560399979</v>
      </c>
      <c r="H635" s="2">
        <f t="shared" si="11"/>
        <v>0.47000000160187483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1081605.0199999996</v>
      </c>
      <c r="D636" s="1">
        <f>'PR-RAS'!E642</f>
        <v>0</v>
      </c>
      <c r="E636" s="1">
        <v>0</v>
      </c>
      <c r="F636" s="1">
        <v>0</v>
      </c>
      <c r="G636" s="2">
        <f t="shared" si="10"/>
        <v>686819.18769999978</v>
      </c>
      <c r="H636" s="2">
        <f t="shared" si="11"/>
        <v>1.9999999552965164E-2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513026.43000000028</v>
      </c>
      <c r="D637" s="1">
        <f>'PR-RAS'!E643</f>
        <v>10592300.82</v>
      </c>
      <c r="E637" s="1">
        <v>0</v>
      </c>
      <c r="F637" s="1">
        <v>0</v>
      </c>
      <c r="G637" s="2">
        <f t="shared" si="10"/>
        <v>13799691.45252</v>
      </c>
      <c r="H637" s="2">
        <f t="shared" si="11"/>
        <v>0.60999999998603016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12077189.349999998</v>
      </c>
      <c r="E639" s="1">
        <v>0</v>
      </c>
      <c r="F639" s="1">
        <v>0</v>
      </c>
      <c r="G639" s="2">
        <f t="shared" si="10"/>
        <v>15410493.610599997</v>
      </c>
      <c r="H639" s="2">
        <f t="shared" si="11"/>
        <v>0.34999999776482582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568578.58999999927</v>
      </c>
      <c r="D640" s="1">
        <f>'PR-RAS'!E646</f>
        <v>0</v>
      </c>
      <c r="E640" s="1">
        <v>0</v>
      </c>
      <c r="F640" s="1">
        <v>0</v>
      </c>
      <c r="G640" s="2">
        <f t="shared" si="10"/>
        <v>363321.71900999954</v>
      </c>
      <c r="H640" s="2">
        <f t="shared" si="11"/>
        <v>0.41000000073108822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29.4</v>
      </c>
      <c r="D641" s="1">
        <f>'PR-RAS'!E647</f>
        <v>29.4</v>
      </c>
      <c r="E641" s="1">
        <v>0</v>
      </c>
      <c r="F641" s="1">
        <v>0</v>
      </c>
      <c r="G641" s="2">
        <f t="shared" si="10"/>
        <v>56.447999999999993</v>
      </c>
      <c r="H641" s="2">
        <f t="shared" si="11"/>
        <v>0.79999999999999716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945428.13</v>
      </c>
      <c r="D642" s="1">
        <f>'PR-RAS'!E649</f>
        <v>11599545.310000001</v>
      </c>
      <c r="E642" s="1">
        <v>0</v>
      </c>
      <c r="F642" s="1">
        <v>0</v>
      </c>
      <c r="G642" s="2">
        <f t="shared" si="10"/>
        <v>15476636.518750001</v>
      </c>
      <c r="H642" s="2">
        <f t="shared" si="11"/>
        <v>0.44000000052619725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12233377.869999999</v>
      </c>
      <c r="D643" s="1">
        <f>'PR-RAS'!E650</f>
        <v>5843867.3399999999</v>
      </c>
      <c r="E643" s="1">
        <v>0</v>
      </c>
      <c r="F643" s="1">
        <v>0</v>
      </c>
      <c r="G643" s="2">
        <f t="shared" si="10"/>
        <v>15357354.257099999</v>
      </c>
      <c r="H643" s="2">
        <f t="shared" si="11"/>
        <v>0.47000000067055225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13021896.59</v>
      </c>
      <c r="D644" s="1">
        <f>'PR-RAS'!E651</f>
        <v>9450736.2200000007</v>
      </c>
      <c r="E644" s="1">
        <v>0</v>
      </c>
      <c r="F644" s="1">
        <v>0</v>
      </c>
      <c r="G644" s="2">
        <f t="shared" si="10"/>
        <v>20526726.286290001</v>
      </c>
      <c r="H644" s="2">
        <f t="shared" si="11"/>
        <v>0.63000000081956387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156909.41000000015</v>
      </c>
      <c r="D645" s="1">
        <f>'PR-RAS'!E652</f>
        <v>7992676.4299999978</v>
      </c>
      <c r="E645" s="1">
        <v>0</v>
      </c>
      <c r="F645" s="1">
        <v>0</v>
      </c>
      <c r="G645" s="2">
        <f t="shared" si="10"/>
        <v>10395616.901879998</v>
      </c>
      <c r="H645" s="2">
        <f t="shared" si="11"/>
        <v>0.83999999798834324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11</v>
      </c>
      <c r="E647" s="1">
        <v>0</v>
      </c>
      <c r="F647" s="1">
        <v>0</v>
      </c>
      <c r="G647" s="2">
        <f t="shared" si="10"/>
        <v>21.964000000000002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11</v>
      </c>
      <c r="E649" s="1">
        <v>0</v>
      </c>
      <c r="F649" s="1">
        <v>0</v>
      </c>
      <c r="G649" s="2">
        <f t="shared" si="10"/>
        <v>21.384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39772.28</v>
      </c>
      <c r="D660" s="1">
        <f>'PR-RAS'!E667</f>
        <v>0</v>
      </c>
      <c r="E660" s="1">
        <v>0</v>
      </c>
      <c r="F660" s="1">
        <v>0</v>
      </c>
      <c r="G660" s="2">
        <f t="shared" si="10"/>
        <v>26209.932520000002</v>
      </c>
      <c r="H660" s="2">
        <f t="shared" si="11"/>
        <v>0.27999999999883585</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20000</v>
      </c>
      <c r="E663" s="1">
        <v>0</v>
      </c>
      <c r="F663" s="1">
        <v>0</v>
      </c>
      <c r="G663" s="2">
        <f t="shared" si="10"/>
        <v>26480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331047.53000000003</v>
      </c>
      <c r="D666" s="1">
        <f>'PR-RAS'!E673</f>
        <v>0</v>
      </c>
      <c r="E666" s="1">
        <v>0</v>
      </c>
      <c r="F666" s="1">
        <v>0</v>
      </c>
      <c r="G666" s="2">
        <f t="shared" si="10"/>
        <v>220146.60745000004</v>
      </c>
      <c r="H666" s="2">
        <f t="shared" si="11"/>
        <v>0.46999999997206032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6568265.4199999999</v>
      </c>
      <c r="D691" s="1">
        <f>'PR-RAS'!E698</f>
        <v>0</v>
      </c>
      <c r="E691" s="1">
        <v>0</v>
      </c>
      <c r="F691" s="1">
        <v>0</v>
      </c>
      <c r="G691" s="2">
        <f t="shared" si="10"/>
        <v>4532103.1398</v>
      </c>
      <c r="H691" s="2">
        <f t="shared" si="11"/>
        <v>0.41999999992549419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139.35</v>
      </c>
      <c r="D705" s="1">
        <f>'PR-RAS'!E712</f>
        <v>504.07</v>
      </c>
      <c r="E705" s="1">
        <v>0</v>
      </c>
      <c r="F705" s="1">
        <v>0</v>
      </c>
      <c r="G705" s="2">
        <f t="shared" si="10"/>
        <v>807.83295999999996</v>
      </c>
      <c r="H705" s="2">
        <f t="shared" si="11"/>
        <v>0.41999999999998749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4993.96</v>
      </c>
      <c r="D711" s="1">
        <f>'PR-RAS'!E718</f>
        <v>5756.12</v>
      </c>
      <c r="E711" s="1">
        <v>0</v>
      </c>
      <c r="F711" s="1">
        <v>0</v>
      </c>
      <c r="G711" s="2">
        <f t="shared" si="10"/>
        <v>11719.402</v>
      </c>
      <c r="H711" s="2">
        <f t="shared" si="11"/>
        <v>0.15999999999985448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2389.02</v>
      </c>
      <c r="D712" s="1">
        <f>'PR-RAS'!E719</f>
        <v>0</v>
      </c>
      <c r="E712" s="1">
        <v>0</v>
      </c>
      <c r="F712" s="1">
        <v>0</v>
      </c>
      <c r="G712" s="2">
        <f t="shared" si="10"/>
        <v>1698.59322</v>
      </c>
      <c r="H712" s="2">
        <f t="shared" si="11"/>
        <v>1.999999999998181E-2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2635.1</v>
      </c>
      <c r="D713" s="1">
        <f>'PR-RAS'!E720</f>
        <v>2395.5</v>
      </c>
      <c r="E713" s="1">
        <v>0</v>
      </c>
      <c r="F713" s="1">
        <v>0</v>
      </c>
      <c r="G713" s="2">
        <f t="shared" si="10"/>
        <v>5287.3832000000002</v>
      </c>
      <c r="H713" s="2">
        <f t="shared" si="11"/>
        <v>0.59999999999990905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8462.52</v>
      </c>
      <c r="D718" s="1">
        <f>'PR-RAS'!E725</f>
        <v>5205.63</v>
      </c>
      <c r="E718" s="1">
        <v>0</v>
      </c>
      <c r="F718" s="1">
        <v>0</v>
      </c>
      <c r="G718" s="2">
        <f t="shared" si="10"/>
        <v>13532.500259999999</v>
      </c>
      <c r="H718" s="2">
        <f t="shared" si="11"/>
        <v>0.8499999999994543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7064.43</v>
      </c>
      <c r="D735" s="1">
        <f>'PR-RAS'!E742</f>
        <v>6342.16</v>
      </c>
      <c r="E735" s="1">
        <v>0</v>
      </c>
      <c r="F735" s="1">
        <v>0</v>
      </c>
      <c r="G735" s="2">
        <f t="shared" si="10"/>
        <v>14495.5825</v>
      </c>
      <c r="H735" s="2">
        <f t="shared" si="11"/>
        <v>0.59000000000014552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290031.13</v>
      </c>
      <c r="D756" s="1">
        <f>'PR-RAS'!E763</f>
        <v>309488.83</v>
      </c>
      <c r="E756" s="1">
        <v>0</v>
      </c>
      <c r="F756" s="1">
        <v>0</v>
      </c>
      <c r="G756" s="2">
        <f t="shared" si="10"/>
        <v>686301.63644999999</v>
      </c>
      <c r="H756" s="2">
        <f t="shared" si="11"/>
        <v>0.29999999998835847</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66361.399999999994</v>
      </c>
      <c r="D764" s="1">
        <f>'PR-RAS'!E771</f>
        <v>0</v>
      </c>
      <c r="E764" s="1">
        <v>0</v>
      </c>
      <c r="F764" s="1">
        <v>0</v>
      </c>
      <c r="G764" s="2">
        <f t="shared" si="10"/>
        <v>50633.748199999995</v>
      </c>
      <c r="H764" s="2">
        <f t="shared" si="11"/>
        <v>0.39999999999417923</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59725.26</v>
      </c>
      <c r="D947" s="1">
        <f>'PR-RAS'!E954</f>
        <v>59725.26</v>
      </c>
      <c r="E947" s="1">
        <v>0</v>
      </c>
      <c r="F947" s="1">
        <v>0</v>
      </c>
      <c r="G947" s="2">
        <f t="shared" si="18"/>
        <v>169500.28787999999</v>
      </c>
      <c r="H947" s="2">
        <f t="shared" si="19"/>
        <v>0.52000000000407454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2034905.65</v>
      </c>
      <c r="D1480" s="6"/>
      <c r="E1480" s="6">
        <v>0</v>
      </c>
      <c r="F1480" s="6">
        <v>0</v>
      </c>
      <c r="G1480" s="7">
        <f t="shared" ref="G1480:G1580" si="34">B1480/1000*C1480</f>
        <v>2034.9056499999999</v>
      </c>
      <c r="H1480" s="7">
        <f t="shared" ref="H1480:H1580" si="35">ABS(C1480-ROUND(C1480,0))</f>
        <v>0.35000000009313226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3979271.2700000005</v>
      </c>
      <c r="D1481" s="1">
        <v>0</v>
      </c>
      <c r="E1481" s="1">
        <v>0</v>
      </c>
      <c r="F1481" s="1">
        <v>0</v>
      </c>
      <c r="G1481" s="2">
        <f t="shared" si="34"/>
        <v>7958.5425400000013</v>
      </c>
      <c r="H1481" s="2">
        <f t="shared" si="35"/>
        <v>0.27000000048428774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3792585.9200000004</v>
      </c>
      <c r="D1483" s="1">
        <v>0</v>
      </c>
      <c r="E1483" s="1">
        <v>0</v>
      </c>
      <c r="F1483" s="1">
        <v>0</v>
      </c>
      <c r="G1483" s="2">
        <f t="shared" si="34"/>
        <v>15170.343680000002</v>
      </c>
      <c r="H1483" s="2">
        <f t="shared" si="35"/>
        <v>7.9999999608844519E-2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184762.54</v>
      </c>
      <c r="D1484" s="1">
        <v>0</v>
      </c>
      <c r="E1484" s="1">
        <v>0</v>
      </c>
      <c r="F1484" s="1">
        <v>0</v>
      </c>
      <c r="G1484" s="2">
        <f t="shared" si="34"/>
        <v>923.81270000000006</v>
      </c>
      <c r="H1484" s="2">
        <f t="shared" si="35"/>
        <v>0.45999999999185093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3580456.7</v>
      </c>
      <c r="D1485" s="1">
        <v>0</v>
      </c>
      <c r="E1485" s="1">
        <v>0</v>
      </c>
      <c r="F1485" s="1">
        <v>0</v>
      </c>
      <c r="G1485" s="2">
        <f t="shared" si="34"/>
        <v>21482.7402</v>
      </c>
      <c r="H1485" s="2">
        <f t="shared" si="35"/>
        <v>0.29999999981373549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7450.68</v>
      </c>
      <c r="D1486" s="1">
        <v>0</v>
      </c>
      <c r="E1486" s="1">
        <v>0</v>
      </c>
      <c r="F1486" s="1">
        <v>0</v>
      </c>
      <c r="G1486" s="2">
        <f t="shared" si="34"/>
        <v>52.154760000000003</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19916</v>
      </c>
      <c r="D1491" s="1">
        <v>0</v>
      </c>
      <c r="E1491" s="1">
        <v>0</v>
      </c>
      <c r="F1491" s="1">
        <v>0</v>
      </c>
      <c r="G1491" s="2">
        <f t="shared" si="34"/>
        <v>238.99200000000002</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186685.35</v>
      </c>
      <c r="D1492" s="1">
        <v>0</v>
      </c>
      <c r="E1492" s="1">
        <v>0</v>
      </c>
      <c r="F1492" s="1">
        <v>0</v>
      </c>
      <c r="G1492" s="2">
        <f t="shared" si="34"/>
        <v>2426.9095499999999</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4130173.0600000005</v>
      </c>
      <c r="D1499" s="1">
        <v>0</v>
      </c>
      <c r="E1499" s="1">
        <v>0</v>
      </c>
      <c r="F1499" s="1">
        <v>0</v>
      </c>
      <c r="G1499" s="2">
        <f t="shared" si="34"/>
        <v>82603.461200000005</v>
      </c>
      <c r="H1499" s="2">
        <f t="shared" si="35"/>
        <v>6.0000000521540642E-2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3742412.3100000005</v>
      </c>
      <c r="D1501" s="1">
        <v>0</v>
      </c>
      <c r="E1501" s="1">
        <v>0</v>
      </c>
      <c r="F1501" s="1">
        <v>0</v>
      </c>
      <c r="G1501" s="2">
        <f t="shared" si="34"/>
        <v>82333.070820000008</v>
      </c>
      <c r="H1501" s="2">
        <f t="shared" si="35"/>
        <v>0.31000000052154064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184324.22</v>
      </c>
      <c r="D1502" s="1">
        <v>0</v>
      </c>
      <c r="E1502" s="1">
        <v>0</v>
      </c>
      <c r="F1502" s="1">
        <v>0</v>
      </c>
      <c r="G1502" s="2">
        <f t="shared" si="34"/>
        <v>4239.4570599999997</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3489202.95</v>
      </c>
      <c r="D1503" s="1">
        <v>0</v>
      </c>
      <c r="E1503" s="1">
        <v>0</v>
      </c>
      <c r="F1503" s="1">
        <v>0</v>
      </c>
      <c r="G1503" s="2">
        <f t="shared" si="34"/>
        <v>83740.870800000004</v>
      </c>
      <c r="H1503" s="2">
        <f t="shared" si="35"/>
        <v>4.9999999813735485E-2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7536.93</v>
      </c>
      <c r="D1504" s="1">
        <v>0</v>
      </c>
      <c r="E1504" s="1">
        <v>0</v>
      </c>
      <c r="F1504" s="1">
        <v>0</v>
      </c>
      <c r="G1504" s="2">
        <f t="shared" si="34"/>
        <v>188.42325000000002</v>
      </c>
      <c r="H1504" s="2">
        <f t="shared" si="35"/>
        <v>6.9999999999708962E-2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61348.21</v>
      </c>
      <c r="D1509" s="1">
        <v>0</v>
      </c>
      <c r="E1509" s="1">
        <v>0</v>
      </c>
      <c r="F1509" s="1">
        <v>0</v>
      </c>
      <c r="G1509" s="2">
        <f t="shared" si="34"/>
        <v>1840.4462999999998</v>
      </c>
      <c r="H1509" s="2">
        <f t="shared" si="35"/>
        <v>0.20999999999912689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328035.49</v>
      </c>
      <c r="D1510" s="1">
        <v>0</v>
      </c>
      <c r="E1510" s="1">
        <v>0</v>
      </c>
      <c r="F1510" s="1">
        <v>0</v>
      </c>
      <c r="G1510" s="2">
        <f t="shared" si="34"/>
        <v>10169.100189999999</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59725.26</v>
      </c>
      <c r="D1511" s="1">
        <v>0</v>
      </c>
      <c r="E1511" s="1">
        <v>0</v>
      </c>
      <c r="F1511" s="1">
        <v>0</v>
      </c>
      <c r="G1511" s="2">
        <f t="shared" si="34"/>
        <v>1911.2083200000002</v>
      </c>
      <c r="H1511" s="2">
        <f t="shared" si="35"/>
        <v>0.26000000000203727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59725.26</v>
      </c>
      <c r="D1515" s="1">
        <v>0</v>
      </c>
      <c r="E1515" s="1">
        <v>0</v>
      </c>
      <c r="F1515" s="1">
        <v>0</v>
      </c>
      <c r="G1515" s="2">
        <f t="shared" si="34"/>
        <v>2150.1093599999999</v>
      </c>
      <c r="H1515" s="2">
        <f t="shared" si="35"/>
        <v>0.26000000000203727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1884003.8599999994</v>
      </c>
      <c r="D1517" s="1">
        <v>0</v>
      </c>
      <c r="E1517" s="1">
        <v>0</v>
      </c>
      <c r="F1517" s="1">
        <v>0</v>
      </c>
      <c r="G1517" s="2">
        <f t="shared" si="34"/>
        <v>71592.146679999976</v>
      </c>
      <c r="H1517" s="2">
        <f t="shared" si="35"/>
        <v>0.14000000059604645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1884003.8599999999</v>
      </c>
      <c r="D1576" s="1">
        <v>0</v>
      </c>
      <c r="E1576" s="1">
        <v>0</v>
      </c>
      <c r="F1576" s="1">
        <v>0</v>
      </c>
      <c r="G1576" s="2">
        <f t="shared" si="34"/>
        <v>182748.37441999998</v>
      </c>
      <c r="H1576" s="2">
        <f t="shared" si="35"/>
        <v>0.14000000013038516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898172.84</v>
      </c>
      <c r="D1578" s="1">
        <v>0</v>
      </c>
      <c r="E1578" s="1">
        <v>0</v>
      </c>
      <c r="F1578" s="1">
        <v>0</v>
      </c>
      <c r="G1578" s="2">
        <f t="shared" si="34"/>
        <v>88919.11116</v>
      </c>
      <c r="H1578" s="2">
        <f t="shared" si="35"/>
        <v>0.16000000003259629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364.16</v>
      </c>
      <c r="D1579" s="1">
        <v>0</v>
      </c>
      <c r="E1579" s="1">
        <v>0</v>
      </c>
      <c r="F1579" s="1">
        <v>0</v>
      </c>
      <c r="G1579" s="2">
        <f t="shared" si="34"/>
        <v>36.416000000000004</v>
      </c>
      <c r="H1579" s="2">
        <f t="shared" si="35"/>
        <v>0.16000000000002501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985466.86</v>
      </c>
      <c r="D1580" s="13">
        <v>0</v>
      </c>
      <c r="E1580" s="13">
        <v>0</v>
      </c>
      <c r="F1580" s="13">
        <v>0</v>
      </c>
      <c r="G1580" s="14">
        <f t="shared" si="34"/>
        <v>99532.152860000002</v>
      </c>
      <c r="H1580" s="14">
        <f t="shared" si="35"/>
        <v>0.14000000001396984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38253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9556172.0999999996</v>
      </c>
      <c r="I16" s="170">
        <f>'PR-RAS'!E6</f>
        <v>2797198.51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10977794.559999999</v>
      </c>
      <c r="I17" s="170">
        <f>'PR-RAS'!E151</f>
        <v>4080937.7600000007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12077189.349999998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568578.58999999927</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2034905.65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1884003.8599999994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1884003.8599999999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08" zoomScaleNormal="100" workbookViewId="0">
      <selection activeCell="A528" sqref="A528:XFD5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9556172.0999999996</v>
      </c>
      <c r="E6" s="51">
        <f>E7+E44+E50+E82+E106+E124+E133+E139</f>
        <v>2797198.51</v>
      </c>
      <c r="F6" s="52">
        <f t="shared" ref="F6:F131" si="0">IF(D6&lt;&gt;0,IF(E6/D6&gt;=100,"&gt;&gt;100",E6/D6*100),"-")</f>
        <v>29.271119028925817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6939085.2300000004</v>
      </c>
      <c r="E50" s="51">
        <f>E51+E54+E59+E62+E65+E68+E71+E74+E77</f>
        <v>20000</v>
      </c>
      <c r="F50" s="52">
        <f t="shared" si="0"/>
        <v>0.28822242899587497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39772.28</v>
      </c>
      <c r="E59" s="51">
        <f t="shared" si="12"/>
        <v>0</v>
      </c>
      <c r="F59" s="52">
        <f t="shared" si="0"/>
        <v>0</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39772.28</v>
      </c>
      <c r="E61" s="242"/>
      <c r="F61" s="52">
        <f t="shared" si="0"/>
        <v>0</v>
      </c>
    </row>
    <row r="62" spans="1:6" ht="12.75" customHeight="1" x14ac:dyDescent="0.2">
      <c r="A62" s="53">
        <v>634</v>
      </c>
      <c r="B62" s="85" t="s">
        <v>170</v>
      </c>
      <c r="C62" s="50" t="s">
        <v>171</v>
      </c>
      <c r="D62" s="51">
        <f t="shared" ref="D62:E62" si="13">SUM(D63:D64)</f>
        <v>331047.53000000003</v>
      </c>
      <c r="E62" s="51">
        <f t="shared" si="13"/>
        <v>20000</v>
      </c>
      <c r="F62" s="52">
        <f t="shared" si="0"/>
        <v>6.0414285525706832</v>
      </c>
    </row>
    <row r="63" spans="1:6" ht="12.75" customHeight="1" x14ac:dyDescent="0.2">
      <c r="A63" s="53">
        <v>6341</v>
      </c>
      <c r="B63" s="85" t="s">
        <v>172</v>
      </c>
      <c r="C63" s="50" t="s">
        <v>173</v>
      </c>
      <c r="D63" s="242">
        <v>0</v>
      </c>
      <c r="E63" s="242">
        <v>20000</v>
      </c>
      <c r="F63" s="52" t="str">
        <f t="shared" si="0"/>
        <v>-</v>
      </c>
    </row>
    <row r="64" spans="1:6" ht="12.75" customHeight="1" x14ac:dyDescent="0.2">
      <c r="A64" s="53">
        <v>6342</v>
      </c>
      <c r="B64" s="85" t="s">
        <v>174</v>
      </c>
      <c r="C64" s="50" t="s">
        <v>175</v>
      </c>
      <c r="D64" s="242">
        <v>331047.53000000003</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6568265.4199999999</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6568265.4199999999</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2603277.58</v>
      </c>
      <c r="E82" s="51">
        <f t="shared" si="19"/>
        <v>2771905.94</v>
      </c>
      <c r="F82" s="52">
        <f t="shared" si="0"/>
        <v>106.4775405164439</v>
      </c>
    </row>
    <row r="83" spans="1:6" ht="12.75" customHeight="1" x14ac:dyDescent="0.2">
      <c r="A83" s="53">
        <v>641</v>
      </c>
      <c r="B83" s="85" t="s">
        <v>212</v>
      </c>
      <c r="C83" s="50" t="s">
        <v>213</v>
      </c>
      <c r="D83" s="51">
        <f t="shared" ref="D83:E83" si="20">SUM(D84:D90)</f>
        <v>543.64</v>
      </c>
      <c r="E83" s="51">
        <f t="shared" si="20"/>
        <v>43345.21</v>
      </c>
      <c r="F83" s="52">
        <f t="shared" si="0"/>
        <v>7973.1458318004552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543.64</v>
      </c>
      <c r="E85" s="242">
        <v>43345.21</v>
      </c>
      <c r="F85" s="52">
        <f t="shared" si="0"/>
        <v>7973.1458318004552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2602733.94</v>
      </c>
      <c r="E91" s="51">
        <f t="shared" si="21"/>
        <v>2728560.73</v>
      </c>
      <c r="F91" s="52">
        <f t="shared" si="0"/>
        <v>104.8344084681971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2602733.94</v>
      </c>
      <c r="E95" s="242">
        <v>2728560.73</v>
      </c>
      <c r="F95" s="52">
        <f t="shared" si="0"/>
        <v>104.8344084681971</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8274.93</v>
      </c>
      <c r="E106" s="51">
        <f t="shared" si="23"/>
        <v>4696.0599999999995</v>
      </c>
      <c r="F106" s="52">
        <f t="shared" si="0"/>
        <v>56.750449852747984</v>
      </c>
    </row>
    <row r="107" spans="1:6" ht="12.75" customHeight="1" x14ac:dyDescent="0.2">
      <c r="A107" s="53">
        <v>651</v>
      </c>
      <c r="B107" s="85" t="s">
        <v>260</v>
      </c>
      <c r="C107" s="50" t="s">
        <v>261</v>
      </c>
      <c r="D107" s="51">
        <f t="shared" ref="D107:E107" si="24">SUM(D108:D111)</f>
        <v>8135.58</v>
      </c>
      <c r="E107" s="51">
        <f t="shared" si="24"/>
        <v>4191.99</v>
      </c>
      <c r="F107" s="52">
        <f t="shared" si="0"/>
        <v>51.526627480769648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8135.58</v>
      </c>
      <c r="E111" s="242">
        <v>4191.99</v>
      </c>
      <c r="F111" s="52">
        <f t="shared" si="0"/>
        <v>51.526627480769648</v>
      </c>
    </row>
    <row r="112" spans="1:6" ht="12.75" customHeight="1" x14ac:dyDescent="0.2">
      <c r="A112" s="53">
        <v>652</v>
      </c>
      <c r="B112" s="85" t="s">
        <v>270</v>
      </c>
      <c r="C112" s="50" t="s">
        <v>271</v>
      </c>
      <c r="D112" s="51">
        <f t="shared" ref="D112:E112" si="25">SUM(D113:D119)</f>
        <v>139.35</v>
      </c>
      <c r="E112" s="51">
        <f t="shared" si="25"/>
        <v>504.07</v>
      </c>
      <c r="F112" s="52">
        <f t="shared" si="0"/>
        <v>361.72945819878004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139.35</v>
      </c>
      <c r="E117" s="242">
        <v>504.07</v>
      </c>
      <c r="F117" s="52">
        <f t="shared" si="0"/>
        <v>361.72945819878004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5534.36</v>
      </c>
      <c r="E139" s="51">
        <f t="shared" si="33"/>
        <v>596.51</v>
      </c>
      <c r="F139" s="52">
        <f t="shared" si="31"/>
        <v>10.778301375407455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5534.36</v>
      </c>
      <c r="E150" s="242">
        <v>596.51</v>
      </c>
      <c r="F150" s="52">
        <f t="shared" si="31"/>
        <v>10.778301375407455</v>
      </c>
    </row>
    <row r="151" spans="1:6" ht="12.75" customHeight="1" x14ac:dyDescent="0.2">
      <c r="A151" s="53">
        <v>3</v>
      </c>
      <c r="B151" s="85" t="s">
        <v>348</v>
      </c>
      <c r="C151" s="50" t="s">
        <v>56</v>
      </c>
      <c r="D151" s="51">
        <f t="shared" ref="D151:E151" si="35">D152+D163+D196+D215+D224+D252+D263</f>
        <v>10977794.559999999</v>
      </c>
      <c r="E151" s="51">
        <f t="shared" si="35"/>
        <v>4080937.7600000007</v>
      </c>
      <c r="F151" s="52">
        <f t="shared" si="31"/>
        <v>37.174477420717928</v>
      </c>
    </row>
    <row r="152" spans="1:6" ht="12.75" customHeight="1" x14ac:dyDescent="0.2">
      <c r="A152" s="53">
        <v>31</v>
      </c>
      <c r="B152" s="85" t="s">
        <v>349</v>
      </c>
      <c r="C152" s="50" t="s">
        <v>350</v>
      </c>
      <c r="D152" s="51">
        <f t="shared" ref="D152:E152" si="36">D153+D158+D159</f>
        <v>161718.09</v>
      </c>
      <c r="E152" s="51">
        <f t="shared" si="36"/>
        <v>184762.53999999998</v>
      </c>
      <c r="F152" s="52">
        <f t="shared" si="31"/>
        <v>114.24976636812862</v>
      </c>
    </row>
    <row r="153" spans="1:6" ht="12.75" customHeight="1" x14ac:dyDescent="0.2">
      <c r="A153" s="53">
        <v>311</v>
      </c>
      <c r="B153" s="85" t="s">
        <v>351</v>
      </c>
      <c r="C153" s="50" t="s">
        <v>352</v>
      </c>
      <c r="D153" s="51">
        <f t="shared" ref="D153:E153" si="37">SUM(D154:D157)</f>
        <v>128420.04000000001</v>
      </c>
      <c r="E153" s="51">
        <f t="shared" si="37"/>
        <v>144229.96</v>
      </c>
      <c r="F153" s="52">
        <f t="shared" si="31"/>
        <v>112.31110035474212</v>
      </c>
    </row>
    <row r="154" spans="1:6" ht="12.75" customHeight="1" x14ac:dyDescent="0.2">
      <c r="A154" s="53">
        <v>3111</v>
      </c>
      <c r="B154" s="85" t="s">
        <v>353</v>
      </c>
      <c r="C154" s="50" t="s">
        <v>354</v>
      </c>
      <c r="D154" s="242">
        <v>127458.66</v>
      </c>
      <c r="E154" s="242">
        <v>143120.57999999999</v>
      </c>
      <c r="F154" s="52">
        <f t="shared" si="31"/>
        <v>112.28784297591076</v>
      </c>
    </row>
    <row r="155" spans="1:6" ht="12.75" customHeight="1" x14ac:dyDescent="0.2">
      <c r="A155" s="53">
        <v>3112</v>
      </c>
      <c r="B155" s="85" t="s">
        <v>355</v>
      </c>
      <c r="C155" s="50" t="s">
        <v>356</v>
      </c>
      <c r="D155" s="242">
        <v>961.38</v>
      </c>
      <c r="E155" s="242">
        <v>1109.3800000000001</v>
      </c>
      <c r="F155" s="52">
        <f t="shared" si="31"/>
        <v>115.39453701970086</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11853.27</v>
      </c>
      <c r="E158" s="242">
        <v>16409.310000000001</v>
      </c>
      <c r="F158" s="52">
        <f t="shared" si="31"/>
        <v>138.43698827412183</v>
      </c>
    </row>
    <row r="159" spans="1:6" ht="12.75" customHeight="1" x14ac:dyDescent="0.2">
      <c r="A159" s="53">
        <v>313</v>
      </c>
      <c r="B159" s="85" t="s">
        <v>363</v>
      </c>
      <c r="C159" s="50" t="s">
        <v>364</v>
      </c>
      <c r="D159" s="51">
        <f t="shared" ref="D159:E159" si="38">SUM(D160:D162)</f>
        <v>21444.78</v>
      </c>
      <c r="E159" s="51">
        <f t="shared" si="38"/>
        <v>24123.27</v>
      </c>
      <c r="F159" s="52">
        <f t="shared" si="31"/>
        <v>112.49017243357125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21444.78</v>
      </c>
      <c r="E161" s="242">
        <v>24123.27</v>
      </c>
      <c r="F161" s="52">
        <f t="shared" si="31"/>
        <v>112.49017243357125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10411197.529999999</v>
      </c>
      <c r="E163" s="51">
        <f t="shared" si="39"/>
        <v>3579235.7100000004</v>
      </c>
      <c r="F163" s="52">
        <f t="shared" si="31"/>
        <v>34.378712916418955</v>
      </c>
    </row>
    <row r="164" spans="1:6" ht="12.75" customHeight="1" x14ac:dyDescent="0.2">
      <c r="A164" s="53">
        <v>321</v>
      </c>
      <c r="B164" s="85" t="s">
        <v>372</v>
      </c>
      <c r="C164" s="50" t="s">
        <v>373</v>
      </c>
      <c r="D164" s="51">
        <f t="shared" ref="D164:E164" si="40">SUM(D165:D168)</f>
        <v>6074.1600000000008</v>
      </c>
      <c r="E164" s="51">
        <f t="shared" si="40"/>
        <v>7991.37</v>
      </c>
      <c r="F164" s="52">
        <f t="shared" si="31"/>
        <v>131.56337666442766</v>
      </c>
    </row>
    <row r="165" spans="1:6" ht="12.75" customHeight="1" x14ac:dyDescent="0.2">
      <c r="A165" s="53">
        <v>3211</v>
      </c>
      <c r="B165" s="85" t="s">
        <v>374</v>
      </c>
      <c r="C165" s="50" t="s">
        <v>375</v>
      </c>
      <c r="D165" s="242">
        <v>501.23</v>
      </c>
      <c r="E165" s="242">
        <v>814</v>
      </c>
      <c r="F165" s="52">
        <f t="shared" si="31"/>
        <v>162.40049478283422</v>
      </c>
    </row>
    <row r="166" spans="1:6" ht="12.75" customHeight="1" x14ac:dyDescent="0.2">
      <c r="A166" s="53">
        <v>3212</v>
      </c>
      <c r="B166" s="85" t="s">
        <v>376</v>
      </c>
      <c r="C166" s="50" t="s">
        <v>377</v>
      </c>
      <c r="D166" s="242">
        <v>4993.96</v>
      </c>
      <c r="E166" s="242">
        <v>5756.12</v>
      </c>
      <c r="F166" s="52">
        <f t="shared" si="31"/>
        <v>115.26163605635607</v>
      </c>
    </row>
    <row r="167" spans="1:6" ht="12.75" customHeight="1" x14ac:dyDescent="0.2">
      <c r="A167" s="53">
        <v>3213</v>
      </c>
      <c r="B167" s="85" t="s">
        <v>378</v>
      </c>
      <c r="C167" s="50" t="s">
        <v>379</v>
      </c>
      <c r="D167" s="242">
        <v>578.97</v>
      </c>
      <c r="E167" s="242">
        <v>1421.25</v>
      </c>
      <c r="F167" s="52">
        <f t="shared" si="31"/>
        <v>245.47904036478573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12612.34</v>
      </c>
      <c r="E169" s="51">
        <f t="shared" si="41"/>
        <v>11331.24</v>
      </c>
      <c r="F169" s="52">
        <f t="shared" si="31"/>
        <v>89.842487595481884</v>
      </c>
    </row>
    <row r="170" spans="1:6" ht="12.75" customHeight="1" x14ac:dyDescent="0.2">
      <c r="A170" s="53">
        <v>3221</v>
      </c>
      <c r="B170" s="85" t="s">
        <v>384</v>
      </c>
      <c r="C170" s="50" t="s">
        <v>385</v>
      </c>
      <c r="D170" s="242">
        <v>4394.62</v>
      </c>
      <c r="E170" s="242">
        <v>4176.13</v>
      </c>
      <c r="F170" s="52">
        <f t="shared" si="31"/>
        <v>95.028239074140657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4972.83</v>
      </c>
      <c r="E172" s="242">
        <v>4964.58</v>
      </c>
      <c r="F172" s="52">
        <f t="shared" si="31"/>
        <v>99.834098491201189</v>
      </c>
    </row>
    <row r="173" spans="1:6" ht="12.75" customHeight="1" x14ac:dyDescent="0.2">
      <c r="A173" s="53">
        <v>3224</v>
      </c>
      <c r="B173" s="85" t="s">
        <v>390</v>
      </c>
      <c r="C173" s="50" t="s">
        <v>391</v>
      </c>
      <c r="D173" s="242">
        <v>49.08</v>
      </c>
      <c r="E173" s="242"/>
      <c r="F173" s="52">
        <f t="shared" si="31"/>
        <v>0</v>
      </c>
    </row>
    <row r="174" spans="1:6" ht="12.75" customHeight="1" x14ac:dyDescent="0.2">
      <c r="A174" s="53">
        <v>3225</v>
      </c>
      <c r="B174" s="85" t="s">
        <v>392</v>
      </c>
      <c r="C174" s="50" t="s">
        <v>393</v>
      </c>
      <c r="D174" s="242">
        <v>2532.9699999999998</v>
      </c>
      <c r="E174" s="242">
        <v>2057.63</v>
      </c>
      <c r="F174" s="52">
        <f t="shared" si="31"/>
        <v>81.233887491758693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662.84</v>
      </c>
      <c r="E176" s="242">
        <v>132.9</v>
      </c>
      <c r="F176" s="52">
        <f t="shared" si="31"/>
        <v>20.05008750226299</v>
      </c>
    </row>
    <row r="177" spans="1:6" ht="12.75" customHeight="1" x14ac:dyDescent="0.2">
      <c r="A177" s="53">
        <v>323</v>
      </c>
      <c r="B177" s="85" t="s">
        <v>398</v>
      </c>
      <c r="C177" s="50" t="s">
        <v>399</v>
      </c>
      <c r="D177" s="51">
        <f t="shared" ref="D177:E177" si="42">SUM(D178:D186)</f>
        <v>10374727.439999999</v>
      </c>
      <c r="E177" s="51">
        <f t="shared" si="42"/>
        <v>3546701.7000000007</v>
      </c>
      <c r="F177" s="52">
        <f t="shared" si="31"/>
        <v>34.185974720893498</v>
      </c>
    </row>
    <row r="178" spans="1:6" ht="12.75" customHeight="1" x14ac:dyDescent="0.2">
      <c r="A178" s="53">
        <v>3231</v>
      </c>
      <c r="B178" s="85" t="s">
        <v>400</v>
      </c>
      <c r="C178" s="50" t="s">
        <v>401</v>
      </c>
      <c r="D178" s="242">
        <v>3806.38</v>
      </c>
      <c r="E178" s="242">
        <v>4216.95</v>
      </c>
      <c r="F178" s="52">
        <f t="shared" si="31"/>
        <v>110.78636394684713</v>
      </c>
    </row>
    <row r="179" spans="1:6" ht="12.75" customHeight="1" x14ac:dyDescent="0.2">
      <c r="A179" s="53">
        <v>3232</v>
      </c>
      <c r="B179" s="85" t="s">
        <v>402</v>
      </c>
      <c r="C179" s="50" t="s">
        <v>403</v>
      </c>
      <c r="D179" s="242">
        <v>10206774.359999999</v>
      </c>
      <c r="E179" s="242">
        <v>3446014.49</v>
      </c>
      <c r="F179" s="52">
        <f t="shared" si="31"/>
        <v>33.762032631041727</v>
      </c>
    </row>
    <row r="180" spans="1:6" ht="12.75" customHeight="1" x14ac:dyDescent="0.2">
      <c r="A180" s="53">
        <v>3233</v>
      </c>
      <c r="B180" s="85" t="s">
        <v>404</v>
      </c>
      <c r="C180" s="50" t="s">
        <v>405</v>
      </c>
      <c r="D180" s="242">
        <v>3102.45</v>
      </c>
      <c r="E180" s="242">
        <v>2243.35</v>
      </c>
      <c r="F180" s="52">
        <f t="shared" si="31"/>
        <v>72.308981611307203</v>
      </c>
    </row>
    <row r="181" spans="1:6" ht="12.75" customHeight="1" x14ac:dyDescent="0.2">
      <c r="A181" s="53">
        <v>3234</v>
      </c>
      <c r="B181" s="85" t="s">
        <v>406</v>
      </c>
      <c r="C181" s="50" t="s">
        <v>407</v>
      </c>
      <c r="D181" s="242">
        <v>33678.629999999997</v>
      </c>
      <c r="E181" s="242">
        <v>33809.79</v>
      </c>
      <c r="F181" s="52">
        <f t="shared" si="31"/>
        <v>100.38944577021095</v>
      </c>
    </row>
    <row r="182" spans="1:6" ht="12.75" customHeight="1" x14ac:dyDescent="0.2">
      <c r="A182" s="53">
        <v>3235</v>
      </c>
      <c r="B182" s="85" t="s">
        <v>408</v>
      </c>
      <c r="C182" s="50" t="s">
        <v>409</v>
      </c>
      <c r="D182" s="242">
        <v>2723.17</v>
      </c>
      <c r="E182" s="242">
        <v>366.58</v>
      </c>
      <c r="F182" s="52">
        <f t="shared" si="31"/>
        <v>13.461517275821928</v>
      </c>
    </row>
    <row r="183" spans="1:6" ht="12.75" customHeight="1" x14ac:dyDescent="0.2">
      <c r="A183" s="53">
        <v>3236</v>
      </c>
      <c r="B183" s="85" t="s">
        <v>410</v>
      </c>
      <c r="C183" s="50" t="s">
        <v>411</v>
      </c>
      <c r="D183" s="242">
        <v>2635.1</v>
      </c>
      <c r="E183" s="242">
        <v>2395.5</v>
      </c>
      <c r="F183" s="52">
        <f t="shared" si="31"/>
        <v>90.907365944366433</v>
      </c>
    </row>
    <row r="184" spans="1:6" ht="12.75" customHeight="1" x14ac:dyDescent="0.2">
      <c r="A184" s="53">
        <v>3237</v>
      </c>
      <c r="B184" s="85" t="s">
        <v>412</v>
      </c>
      <c r="C184" s="50" t="s">
        <v>413</v>
      </c>
      <c r="D184" s="242">
        <v>72801.19</v>
      </c>
      <c r="E184" s="242">
        <v>4842.54</v>
      </c>
      <c r="F184" s="52">
        <f t="shared" si="31"/>
        <v>6.6517319291072017</v>
      </c>
    </row>
    <row r="185" spans="1:6" ht="12.75" customHeight="1" x14ac:dyDescent="0.2">
      <c r="A185" s="53">
        <v>3238</v>
      </c>
      <c r="B185" s="85" t="s">
        <v>414</v>
      </c>
      <c r="C185" s="50" t="s">
        <v>415</v>
      </c>
      <c r="D185" s="242">
        <v>8470.73</v>
      </c>
      <c r="E185" s="242">
        <v>9864.2800000000007</v>
      </c>
      <c r="F185" s="52">
        <f t="shared" si="31"/>
        <v>116.45135661271226</v>
      </c>
    </row>
    <row r="186" spans="1:6" ht="12.75" customHeight="1" x14ac:dyDescent="0.2">
      <c r="A186" s="53">
        <v>3239</v>
      </c>
      <c r="B186" s="85" t="s">
        <v>416</v>
      </c>
      <c r="C186" s="50" t="s">
        <v>417</v>
      </c>
      <c r="D186" s="242">
        <v>40735.43</v>
      </c>
      <c r="E186" s="242">
        <v>42948.22</v>
      </c>
      <c r="F186" s="52">
        <f t="shared" si="31"/>
        <v>105.43210173551623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17783.59</v>
      </c>
      <c r="E188" s="51">
        <f t="shared" si="43"/>
        <v>13211.400000000001</v>
      </c>
      <c r="F188" s="52">
        <f t="shared" si="31"/>
        <v>74.289836866459481</v>
      </c>
    </row>
    <row r="189" spans="1:6" ht="12.75" customHeight="1" x14ac:dyDescent="0.2">
      <c r="A189" s="53">
        <v>3291</v>
      </c>
      <c r="B189" s="232" t="s">
        <v>422</v>
      </c>
      <c r="C189" s="50" t="s">
        <v>423</v>
      </c>
      <c r="D189" s="242">
        <v>8462.52</v>
      </c>
      <c r="E189" s="242">
        <v>5205.63</v>
      </c>
      <c r="F189" s="52">
        <f t="shared" si="31"/>
        <v>61.513946200422566</v>
      </c>
    </row>
    <row r="190" spans="1:6" ht="12.75" customHeight="1" x14ac:dyDescent="0.2">
      <c r="A190" s="53">
        <v>3292</v>
      </c>
      <c r="B190" s="85" t="s">
        <v>424</v>
      </c>
      <c r="C190" s="50" t="s">
        <v>425</v>
      </c>
      <c r="D190" s="242">
        <v>1309.3699999999999</v>
      </c>
      <c r="E190" s="242">
        <v>1400.43</v>
      </c>
      <c r="F190" s="52">
        <f t="shared" si="31"/>
        <v>106.95448956368332</v>
      </c>
    </row>
    <row r="191" spans="1:6" ht="12.75" customHeight="1" x14ac:dyDescent="0.2">
      <c r="A191" s="53">
        <v>3293</v>
      </c>
      <c r="B191" s="85" t="s">
        <v>426</v>
      </c>
      <c r="C191" s="50" t="s">
        <v>427</v>
      </c>
      <c r="D191" s="242">
        <v>1046.1500000000001</v>
      </c>
      <c r="E191" s="242">
        <v>1441.91</v>
      </c>
      <c r="F191" s="52">
        <f t="shared" si="31"/>
        <v>137.83013908139367</v>
      </c>
    </row>
    <row r="192" spans="1:6" ht="12.75" customHeight="1" x14ac:dyDescent="0.2">
      <c r="A192" s="53">
        <v>3294</v>
      </c>
      <c r="B192" s="85" t="s">
        <v>428</v>
      </c>
      <c r="C192" s="50" t="s">
        <v>429</v>
      </c>
      <c r="D192" s="242">
        <v>2852.95</v>
      </c>
      <c r="E192" s="242">
        <v>4482.91</v>
      </c>
      <c r="F192" s="52">
        <f t="shared" si="31"/>
        <v>157.13244185842726</v>
      </c>
    </row>
    <row r="193" spans="1:6" ht="12.75" customHeight="1" x14ac:dyDescent="0.2">
      <c r="A193" s="53">
        <v>3295</v>
      </c>
      <c r="B193" s="85" t="s">
        <v>430</v>
      </c>
      <c r="C193" s="50" t="s">
        <v>431</v>
      </c>
      <c r="D193" s="242">
        <v>1341.03</v>
      </c>
      <c r="E193" s="242">
        <v>652.42999999999995</v>
      </c>
      <c r="F193" s="52">
        <f t="shared" si="31"/>
        <v>48.651409737291488</v>
      </c>
    </row>
    <row r="194" spans="1:6" ht="12.75" customHeight="1" x14ac:dyDescent="0.2">
      <c r="A194" s="53" t="s">
        <v>432</v>
      </c>
      <c r="B194" s="85" t="s">
        <v>433</v>
      </c>
      <c r="C194" s="50" t="s">
        <v>432</v>
      </c>
      <c r="D194" s="242">
        <v>2771.57</v>
      </c>
      <c r="E194" s="242"/>
      <c r="F194" s="52">
        <f t="shared" si="31"/>
        <v>0</v>
      </c>
    </row>
    <row r="195" spans="1:6" ht="12.75" customHeight="1" x14ac:dyDescent="0.2">
      <c r="A195" s="53">
        <v>3299</v>
      </c>
      <c r="B195" s="85" t="s">
        <v>434</v>
      </c>
      <c r="C195" s="50" t="s">
        <v>435</v>
      </c>
      <c r="D195" s="242">
        <v>0</v>
      </c>
      <c r="E195" s="242">
        <v>28.09</v>
      </c>
      <c r="F195" s="52" t="str">
        <f t="shared" si="31"/>
        <v>-</v>
      </c>
    </row>
    <row r="196" spans="1:6" ht="12.75" customHeight="1" x14ac:dyDescent="0.2">
      <c r="A196" s="53">
        <v>34</v>
      </c>
      <c r="B196" s="232" t="s">
        <v>436</v>
      </c>
      <c r="C196" s="50" t="s">
        <v>437</v>
      </c>
      <c r="D196" s="51">
        <f t="shared" ref="D196:E196" si="44">D197+D202+D210</f>
        <v>18237.71</v>
      </c>
      <c r="E196" s="51">
        <f t="shared" si="44"/>
        <v>7450.68</v>
      </c>
      <c r="F196" s="52">
        <f t="shared" si="31"/>
        <v>40.853155357772444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7064.43</v>
      </c>
      <c r="E202" s="51">
        <f t="shared" si="46"/>
        <v>6342.16</v>
      </c>
      <c r="F202" s="52">
        <f t="shared" si="31"/>
        <v>89.775962108761775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7064.43</v>
      </c>
      <c r="E205" s="242">
        <v>6342.16</v>
      </c>
      <c r="F205" s="52">
        <f t="shared" si="31"/>
        <v>89.775962108761775</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11173.279999999999</v>
      </c>
      <c r="E210" s="51">
        <f t="shared" si="47"/>
        <v>1108.52</v>
      </c>
      <c r="F210" s="52">
        <f t="shared" si="31"/>
        <v>9.9211690747927204</v>
      </c>
    </row>
    <row r="211" spans="1:6" ht="12.75" customHeight="1" x14ac:dyDescent="0.2">
      <c r="A211" s="53">
        <v>3431</v>
      </c>
      <c r="B211" s="232" t="s">
        <v>466</v>
      </c>
      <c r="C211" s="50" t="s">
        <v>467</v>
      </c>
      <c r="D211" s="242">
        <v>1090.04</v>
      </c>
      <c r="E211" s="242">
        <v>1106.45</v>
      </c>
      <c r="F211" s="52">
        <f t="shared" si="31"/>
        <v>101.50544934130859</v>
      </c>
    </row>
    <row r="212" spans="1:6" ht="12.75" customHeight="1" x14ac:dyDescent="0.2">
      <c r="A212" s="53">
        <v>3432</v>
      </c>
      <c r="B212" s="85" t="s">
        <v>468</v>
      </c>
      <c r="C212" s="50" t="s">
        <v>469</v>
      </c>
      <c r="D212" s="242">
        <v>0.01</v>
      </c>
      <c r="E212" s="242"/>
      <c r="F212" s="52">
        <f t="shared" si="31"/>
        <v>0</v>
      </c>
    </row>
    <row r="213" spans="1:6" ht="12.75" customHeight="1" x14ac:dyDescent="0.2">
      <c r="A213" s="53">
        <v>3433</v>
      </c>
      <c r="B213" s="85" t="s">
        <v>470</v>
      </c>
      <c r="C213" s="50" t="s">
        <v>471</v>
      </c>
      <c r="D213" s="242">
        <v>10083.23</v>
      </c>
      <c r="E213" s="242">
        <v>2.0699999999999998</v>
      </c>
      <c r="F213" s="52">
        <f t="shared" si="31"/>
        <v>2.0529136001063153E-2</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356392.53</v>
      </c>
      <c r="E224" s="51">
        <f t="shared" si="51"/>
        <v>309488.83</v>
      </c>
      <c r="F224" s="52">
        <f t="shared" ref="F224:F235" si="52">IF(D224&lt;&gt;0,IF(E224/D224&gt;=100,"&gt;&gt;100",E224/D224*100),"-")</f>
        <v>86.839314505273151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356392.53</v>
      </c>
      <c r="E231" s="51">
        <f t="shared" si="55"/>
        <v>309488.83</v>
      </c>
      <c r="F231" s="52">
        <f t="shared" si="52"/>
        <v>86.839314505273151</v>
      </c>
    </row>
    <row r="232" spans="1:6" ht="12.75" customHeight="1" x14ac:dyDescent="0.2">
      <c r="A232" s="53">
        <v>3631</v>
      </c>
      <c r="B232" s="85" t="s">
        <v>508</v>
      </c>
      <c r="C232" s="50" t="s">
        <v>509</v>
      </c>
      <c r="D232" s="242">
        <v>290031.13</v>
      </c>
      <c r="E232" s="242">
        <v>309488.83</v>
      </c>
      <c r="F232" s="52">
        <f t="shared" si="52"/>
        <v>106.7088315657702</v>
      </c>
    </row>
    <row r="233" spans="1:6" ht="12.75" customHeight="1" x14ac:dyDescent="0.2">
      <c r="A233" s="53">
        <v>3632</v>
      </c>
      <c r="B233" s="85" t="s">
        <v>510</v>
      </c>
      <c r="C233" s="50" t="s">
        <v>511</v>
      </c>
      <c r="D233" s="242">
        <v>66361.399999999994</v>
      </c>
      <c r="E233" s="242"/>
      <c r="F233" s="52">
        <f t="shared" si="52"/>
        <v>0</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30248.7</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30248.7</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30248.7</v>
      </c>
      <c r="E277" s="242"/>
      <c r="F277" s="52">
        <f t="shared" si="74"/>
        <v>0</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10977794.559999999</v>
      </c>
      <c r="E289" s="51">
        <f t="shared" si="79"/>
        <v>4080937.7600000007</v>
      </c>
      <c r="F289" s="52">
        <f t="shared" si="76"/>
        <v>37.174477420717928</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1421622.459999999</v>
      </c>
      <c r="E291" s="51">
        <f>IF(E289&gt;=E6,E289-E6,0)</f>
        <v>1283739.2500000009</v>
      </c>
      <c r="F291" s="52">
        <f t="shared" si="76"/>
        <v>90.300996651389553</v>
      </c>
    </row>
    <row r="292" spans="1:6" ht="12.75" customHeight="1" x14ac:dyDescent="0.2">
      <c r="A292" s="53">
        <v>92211</v>
      </c>
      <c r="B292" s="85" t="s">
        <v>624</v>
      </c>
      <c r="C292" s="50" t="s">
        <v>625</v>
      </c>
      <c r="D292" s="242">
        <v>2192883.4700000002</v>
      </c>
      <c r="E292" s="242">
        <v>13821527.49</v>
      </c>
      <c r="F292" s="52">
        <f t="shared" si="76"/>
        <v>630.29010337699333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199768.85</v>
      </c>
      <c r="E294" s="242">
        <v>301810.99</v>
      </c>
      <c r="F294" s="52">
        <f t="shared" si="76"/>
        <v>151.08010583231567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13898</v>
      </c>
      <c r="E298" s="51">
        <f t="shared" si="80"/>
        <v>15171.11</v>
      </c>
      <c r="F298" s="52">
        <f t="shared" ref="F298:F418" si="81">IF(D298&lt;&gt;0,IF(E298/D298&gt;=100,"&gt;&gt;100",E298/D298*100),"-")</f>
        <v>109.16038278889049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13898</v>
      </c>
      <c r="E311" s="51">
        <f t="shared" si="85"/>
        <v>15171.11</v>
      </c>
      <c r="F311" s="52">
        <f t="shared" si="81"/>
        <v>109.16038278889049</v>
      </c>
    </row>
    <row r="312" spans="1:6" ht="12.75" customHeight="1" x14ac:dyDescent="0.2">
      <c r="A312" s="53">
        <v>721</v>
      </c>
      <c r="B312" s="85" t="s">
        <v>663</v>
      </c>
      <c r="C312" s="50" t="s">
        <v>664</v>
      </c>
      <c r="D312" s="51">
        <f t="shared" ref="D312:E312" si="86">SUM(D313:D316)</f>
        <v>0</v>
      </c>
      <c r="E312" s="51">
        <f t="shared" si="86"/>
        <v>15111.11</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v>15111.11</v>
      </c>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60</v>
      </c>
      <c r="F317" s="52" t="str">
        <f t="shared" si="81"/>
        <v>-</v>
      </c>
    </row>
    <row r="318" spans="1:6" ht="12.75" customHeight="1" x14ac:dyDescent="0.2">
      <c r="A318" s="53">
        <v>7221</v>
      </c>
      <c r="B318" s="85" t="s">
        <v>675</v>
      </c>
      <c r="C318" s="50" t="s">
        <v>676</v>
      </c>
      <c r="D318" s="242">
        <v>0</v>
      </c>
      <c r="E318" s="242">
        <v>10</v>
      </c>
      <c r="F318" s="52" t="str">
        <f t="shared" si="81"/>
        <v>-</v>
      </c>
    </row>
    <row r="319" spans="1:6" ht="12.75" customHeight="1" x14ac:dyDescent="0.2">
      <c r="A319" s="53">
        <v>7222</v>
      </c>
      <c r="B319" s="85" t="s">
        <v>677</v>
      </c>
      <c r="C319" s="50" t="s">
        <v>678</v>
      </c>
      <c r="D319" s="242">
        <v>0</v>
      </c>
      <c r="E319" s="242">
        <v>50</v>
      </c>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13898</v>
      </c>
      <c r="E326" s="51">
        <f t="shared" si="88"/>
        <v>0</v>
      </c>
      <c r="F326" s="52">
        <f t="shared" si="81"/>
        <v>0</v>
      </c>
    </row>
    <row r="327" spans="1:6" ht="12.75" customHeight="1" x14ac:dyDescent="0.2">
      <c r="A327" s="53">
        <v>7231</v>
      </c>
      <c r="B327" s="85" t="s">
        <v>693</v>
      </c>
      <c r="C327" s="50" t="s">
        <v>694</v>
      </c>
      <c r="D327" s="242">
        <v>13898</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1737720.23</v>
      </c>
      <c r="E350" s="51">
        <f t="shared" si="95"/>
        <v>186818.07</v>
      </c>
      <c r="F350" s="52">
        <f t="shared" si="81"/>
        <v>10.750756466706957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35</v>
      </c>
      <c r="D363" s="51">
        <f t="shared" ref="D363:E363" si="99">D364+D369+D378+D383+D388+D391</f>
        <v>40811.26</v>
      </c>
      <c r="E363" s="51">
        <f t="shared" si="99"/>
        <v>7666.93</v>
      </c>
      <c r="F363" s="52">
        <f t="shared" si="81"/>
        <v>18.7863104447155</v>
      </c>
    </row>
    <row r="364" spans="1:6" ht="12.75" customHeight="1" x14ac:dyDescent="0.2">
      <c r="A364" s="53">
        <v>421</v>
      </c>
      <c r="B364" s="85" t="s">
        <v>758</v>
      </c>
      <c r="C364" s="50" t="s">
        <v>759</v>
      </c>
      <c r="D364" s="51">
        <f t="shared" ref="D364:E364" si="100">SUM(D365:D368)</f>
        <v>647.01</v>
      </c>
      <c r="E364" s="51">
        <f t="shared" si="100"/>
        <v>1451.8</v>
      </c>
      <c r="F364" s="52">
        <f t="shared" si="81"/>
        <v>224.38602185437628</v>
      </c>
    </row>
    <row r="365" spans="1:6" ht="12.75" customHeight="1" x14ac:dyDescent="0.2">
      <c r="A365" s="53">
        <v>4211</v>
      </c>
      <c r="B365" s="85" t="s">
        <v>665</v>
      </c>
      <c r="C365" s="50" t="s">
        <v>760</v>
      </c>
      <c r="D365" s="242">
        <v>0</v>
      </c>
      <c r="E365" s="242"/>
      <c r="F365" s="52" t="str">
        <f t="shared" si="81"/>
        <v>-</v>
      </c>
    </row>
    <row r="366" spans="1:6" ht="12.75" customHeight="1" x14ac:dyDescent="0.2">
      <c r="A366" s="53">
        <v>4212</v>
      </c>
      <c r="B366" s="85" t="s">
        <v>667</v>
      </c>
      <c r="C366" s="50" t="s">
        <v>761</v>
      </c>
      <c r="D366" s="242">
        <v>0</v>
      </c>
      <c r="E366" s="242"/>
      <c r="F366" s="52" t="str">
        <f t="shared" si="81"/>
        <v>-</v>
      </c>
    </row>
    <row r="367" spans="1:6" ht="12.75" customHeight="1" x14ac:dyDescent="0.2">
      <c r="A367" s="53">
        <v>4213</v>
      </c>
      <c r="B367" s="85" t="s">
        <v>669</v>
      </c>
      <c r="C367" s="50" t="s">
        <v>762</v>
      </c>
      <c r="D367" s="242">
        <v>647.01</v>
      </c>
      <c r="E367" s="242">
        <v>1451.8</v>
      </c>
      <c r="F367" s="52">
        <f t="shared" si="81"/>
        <v>224.38602185437628</v>
      </c>
    </row>
    <row r="368" spans="1:6" ht="12.75" customHeight="1" x14ac:dyDescent="0.2">
      <c r="A368" s="53">
        <v>4214</v>
      </c>
      <c r="B368" s="85" t="s">
        <v>671</v>
      </c>
      <c r="C368" s="50" t="s">
        <v>763</v>
      </c>
      <c r="D368" s="242">
        <v>0</v>
      </c>
      <c r="E368" s="242"/>
      <c r="F368" s="52" t="str">
        <f t="shared" si="81"/>
        <v>-</v>
      </c>
    </row>
    <row r="369" spans="1:6" ht="12.75" customHeight="1" x14ac:dyDescent="0.2">
      <c r="A369" s="53">
        <v>422</v>
      </c>
      <c r="B369" s="85" t="s">
        <v>764</v>
      </c>
      <c r="C369" s="50" t="s">
        <v>765</v>
      </c>
      <c r="D369" s="51">
        <f t="shared" ref="D369:E369" si="101">SUM(D370:D377)</f>
        <v>7295.24</v>
      </c>
      <c r="E369" s="51">
        <f t="shared" si="101"/>
        <v>6215.13</v>
      </c>
      <c r="F369" s="52">
        <f t="shared" si="81"/>
        <v>85.194318487123113</v>
      </c>
    </row>
    <row r="370" spans="1:6" ht="12.75" customHeight="1" x14ac:dyDescent="0.2">
      <c r="A370" s="53">
        <v>4221</v>
      </c>
      <c r="B370" s="85" t="s">
        <v>675</v>
      </c>
      <c r="C370" s="50" t="s">
        <v>766</v>
      </c>
      <c r="D370" s="242">
        <v>5838.24</v>
      </c>
      <c r="E370" s="242">
        <v>4012.5</v>
      </c>
      <c r="F370" s="52">
        <f t="shared" si="81"/>
        <v>68.72790429992601</v>
      </c>
    </row>
    <row r="371" spans="1:6" ht="12.75" customHeight="1" x14ac:dyDescent="0.2">
      <c r="A371" s="53">
        <v>4222</v>
      </c>
      <c r="B371" s="85" t="s">
        <v>767</v>
      </c>
      <c r="C371" s="50" t="s">
        <v>768</v>
      </c>
      <c r="D371" s="242">
        <v>1457</v>
      </c>
      <c r="E371" s="242">
        <v>2097</v>
      </c>
      <c r="F371" s="52">
        <f t="shared" si="81"/>
        <v>143.92587508579274</v>
      </c>
    </row>
    <row r="372" spans="1:6" ht="12.75" customHeight="1" x14ac:dyDescent="0.2">
      <c r="A372" s="53">
        <v>4223</v>
      </c>
      <c r="B372" s="85" t="s">
        <v>679</v>
      </c>
      <c r="C372" s="50" t="s">
        <v>769</v>
      </c>
      <c r="D372" s="242">
        <v>0</v>
      </c>
      <c r="E372" s="242"/>
      <c r="F372" s="52" t="str">
        <f t="shared" si="81"/>
        <v>-</v>
      </c>
    </row>
    <row r="373" spans="1:6" ht="12.75" customHeight="1" x14ac:dyDescent="0.2">
      <c r="A373" s="53">
        <v>4224</v>
      </c>
      <c r="B373" s="85" t="s">
        <v>681</v>
      </c>
      <c r="C373" s="50" t="s">
        <v>770</v>
      </c>
      <c r="D373" s="242">
        <v>0</v>
      </c>
      <c r="E373" s="242"/>
      <c r="F373" s="52" t="str">
        <f t="shared" si="81"/>
        <v>-</v>
      </c>
    </row>
    <row r="374" spans="1:6" ht="12.75" customHeight="1" x14ac:dyDescent="0.2">
      <c r="A374" s="53">
        <v>4225</v>
      </c>
      <c r="B374" s="85" t="s">
        <v>683</v>
      </c>
      <c r="C374" s="50" t="s">
        <v>771</v>
      </c>
      <c r="D374" s="242">
        <v>0</v>
      </c>
      <c r="E374" s="242"/>
      <c r="F374" s="52" t="str">
        <f t="shared" si="81"/>
        <v>-</v>
      </c>
    </row>
    <row r="375" spans="1:6" ht="12.75" customHeight="1" x14ac:dyDescent="0.2">
      <c r="A375" s="53">
        <v>4226</v>
      </c>
      <c r="B375" s="85" t="s">
        <v>685</v>
      </c>
      <c r="C375" s="50" t="s">
        <v>772</v>
      </c>
      <c r="D375" s="242">
        <v>0</v>
      </c>
      <c r="E375" s="242"/>
      <c r="F375" s="52" t="str">
        <f t="shared" si="81"/>
        <v>-</v>
      </c>
    </row>
    <row r="376" spans="1:6" ht="12.75" customHeight="1" x14ac:dyDescent="0.2">
      <c r="A376" s="53">
        <v>4227</v>
      </c>
      <c r="B376" s="232" t="s">
        <v>687</v>
      </c>
      <c r="C376" s="50" t="s">
        <v>773</v>
      </c>
      <c r="D376" s="242">
        <v>0</v>
      </c>
      <c r="E376" s="242">
        <v>105.63</v>
      </c>
      <c r="F376" s="52" t="str">
        <f t="shared" si="81"/>
        <v>-</v>
      </c>
    </row>
    <row r="377" spans="1:6" ht="12.75" customHeight="1" x14ac:dyDescent="0.2">
      <c r="A377" s="53" t="s">
        <v>774</v>
      </c>
      <c r="B377" s="232" t="s">
        <v>690</v>
      </c>
      <c r="C377" s="50" t="s">
        <v>774</v>
      </c>
      <c r="D377" s="242">
        <v>0</v>
      </c>
      <c r="E377" s="242"/>
      <c r="F377" s="52" t="str">
        <f t="shared" si="81"/>
        <v>-</v>
      </c>
    </row>
    <row r="378" spans="1:6" ht="12.75" customHeight="1" x14ac:dyDescent="0.2">
      <c r="A378" s="53">
        <v>423</v>
      </c>
      <c r="B378" s="85" t="s">
        <v>775</v>
      </c>
      <c r="C378" s="50" t="s">
        <v>776</v>
      </c>
      <c r="D378" s="51">
        <f t="shared" ref="D378:E378" si="102">SUM(D379:D382)</f>
        <v>32869.01</v>
      </c>
      <c r="E378" s="51">
        <f t="shared" si="102"/>
        <v>0</v>
      </c>
      <c r="F378" s="52">
        <f t="shared" si="81"/>
        <v>0</v>
      </c>
    </row>
    <row r="379" spans="1:6" ht="12.75" customHeight="1" x14ac:dyDescent="0.2">
      <c r="A379" s="53">
        <v>4231</v>
      </c>
      <c r="B379" s="85" t="s">
        <v>693</v>
      </c>
      <c r="C379" s="50" t="s">
        <v>777</v>
      </c>
      <c r="D379" s="242">
        <v>32869.01</v>
      </c>
      <c r="E379" s="242"/>
      <c r="F379" s="52">
        <f t="shared" si="81"/>
        <v>0</v>
      </c>
    </row>
    <row r="380" spans="1:6" ht="12.75" customHeight="1" x14ac:dyDescent="0.2">
      <c r="A380" s="53">
        <v>4232</v>
      </c>
      <c r="B380" s="85" t="s">
        <v>695</v>
      </c>
      <c r="C380" s="50" t="s">
        <v>778</v>
      </c>
      <c r="D380" s="242">
        <v>0</v>
      </c>
      <c r="E380" s="242"/>
      <c r="F380" s="52" t="str">
        <f t="shared" si="81"/>
        <v>-</v>
      </c>
    </row>
    <row r="381" spans="1:6" ht="12.75" customHeight="1" x14ac:dyDescent="0.2">
      <c r="A381" s="53">
        <v>4233</v>
      </c>
      <c r="B381" s="85" t="s">
        <v>697</v>
      </c>
      <c r="C381" s="50" t="s">
        <v>779</v>
      </c>
      <c r="D381" s="242">
        <v>0</v>
      </c>
      <c r="E381" s="242"/>
      <c r="F381" s="52" t="str">
        <f t="shared" si="81"/>
        <v>-</v>
      </c>
    </row>
    <row r="382" spans="1:6" ht="12.75" customHeight="1" x14ac:dyDescent="0.2">
      <c r="A382" s="53">
        <v>4234</v>
      </c>
      <c r="B382" s="232" t="s">
        <v>699</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705</v>
      </c>
      <c r="C385" s="50" t="s">
        <v>785</v>
      </c>
      <c r="D385" s="242">
        <v>0</v>
      </c>
      <c r="E385" s="242"/>
      <c r="F385" s="52" t="str">
        <f t="shared" si="81"/>
        <v>-</v>
      </c>
    </row>
    <row r="386" spans="1:6" ht="12.75" customHeight="1" x14ac:dyDescent="0.2">
      <c r="A386" s="53">
        <v>4243</v>
      </c>
      <c r="B386" s="85" t="s">
        <v>707</v>
      </c>
      <c r="C386" s="50" t="s">
        <v>786</v>
      </c>
      <c r="D386" s="242">
        <v>0</v>
      </c>
      <c r="E386" s="242"/>
      <c r="F386" s="52" t="str">
        <f t="shared" si="81"/>
        <v>-</v>
      </c>
    </row>
    <row r="387" spans="1:6" ht="12.75" customHeight="1" x14ac:dyDescent="0.2">
      <c r="A387" s="53">
        <v>4244</v>
      </c>
      <c r="B387" s="85" t="s">
        <v>709</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715</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719</v>
      </c>
      <c r="C392" s="50" t="s">
        <v>795</v>
      </c>
      <c r="D392" s="242">
        <v>0</v>
      </c>
      <c r="E392" s="242"/>
      <c r="F392" s="52" t="str">
        <f t="shared" si="81"/>
        <v>-</v>
      </c>
    </row>
    <row r="393" spans="1:6" ht="12.75" customHeight="1" x14ac:dyDescent="0.2">
      <c r="A393" s="53">
        <v>4262</v>
      </c>
      <c r="B393" s="85" t="s">
        <v>721</v>
      </c>
      <c r="C393" s="50" t="s">
        <v>796</v>
      </c>
      <c r="D393" s="242">
        <v>0</v>
      </c>
      <c r="E393" s="242"/>
      <c r="F393" s="52" t="str">
        <f t="shared" si="81"/>
        <v>-</v>
      </c>
    </row>
    <row r="394" spans="1:6" ht="12.75" customHeight="1" x14ac:dyDescent="0.2">
      <c r="A394" s="53">
        <v>4263</v>
      </c>
      <c r="B394" s="85" t="s">
        <v>723</v>
      </c>
      <c r="C394" s="50" t="s">
        <v>797</v>
      </c>
      <c r="D394" s="242">
        <v>0</v>
      </c>
      <c r="E394" s="242"/>
      <c r="F394" s="52" t="str">
        <f t="shared" si="81"/>
        <v>-</v>
      </c>
    </row>
    <row r="395" spans="1:6" ht="12.75" customHeight="1" x14ac:dyDescent="0.2">
      <c r="A395" s="53">
        <v>4264</v>
      </c>
      <c r="B395" s="85" t="s">
        <v>725</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c r="F398" s="52" t="str">
        <f t="shared" si="81"/>
        <v>-</v>
      </c>
    </row>
    <row r="399" spans="1:6" ht="12.75" customHeight="1" x14ac:dyDescent="0.2">
      <c r="A399" s="53">
        <v>4312</v>
      </c>
      <c r="B399" s="85" t="s">
        <v>733</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1696908.97</v>
      </c>
      <c r="E402" s="51">
        <f t="shared" si="109"/>
        <v>179151.14</v>
      </c>
      <c r="F402" s="52">
        <f t="shared" si="81"/>
        <v>10.557498555741621</v>
      </c>
    </row>
    <row r="403" spans="1:6" ht="12.75" customHeight="1" x14ac:dyDescent="0.2">
      <c r="A403" s="53">
        <v>451</v>
      </c>
      <c r="B403" s="85" t="s">
        <v>811</v>
      </c>
      <c r="C403" s="50" t="s">
        <v>812</v>
      </c>
      <c r="D403" s="242">
        <v>1696908.97</v>
      </c>
      <c r="E403" s="242">
        <v>179151.14</v>
      </c>
      <c r="F403" s="52">
        <f t="shared" si="81"/>
        <v>10.557498555741621</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1723822.23</v>
      </c>
      <c r="E408" s="51">
        <f t="shared" si="111"/>
        <v>171646.96000000002</v>
      </c>
      <c r="F408" s="52">
        <f t="shared" si="81"/>
        <v>9.9573469359424625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864358.11</v>
      </c>
      <c r="E410" s="242">
        <v>1417842.15</v>
      </c>
      <c r="F410" s="52">
        <f t="shared" si="81"/>
        <v>164.03411197240919</v>
      </c>
    </row>
    <row r="411" spans="1:6" ht="12.75" customHeight="1" x14ac:dyDescent="0.2">
      <c r="A411" s="53">
        <v>97</v>
      </c>
      <c r="B411" s="85" t="s">
        <v>827</v>
      </c>
      <c r="C411" s="50" t="s">
        <v>828</v>
      </c>
      <c r="D411" s="242">
        <v>0</v>
      </c>
      <c r="E411" s="242">
        <v>10</v>
      </c>
      <c r="F411" s="52" t="str">
        <f t="shared" si="81"/>
        <v>-</v>
      </c>
    </row>
    <row r="412" spans="1:6" ht="12.75" customHeight="1" x14ac:dyDescent="0.2">
      <c r="A412" s="53" t="s">
        <v>609</v>
      </c>
      <c r="B412" s="85" t="s">
        <v>829</v>
      </c>
      <c r="C412" s="50" t="s">
        <v>830</v>
      </c>
      <c r="D412" s="51">
        <f>D6+D298</f>
        <v>9570070.0999999996</v>
      </c>
      <c r="E412" s="51">
        <f>E6+E298</f>
        <v>2812369.6199999996</v>
      </c>
      <c r="F412" s="52">
        <f t="shared" si="81"/>
        <v>29.387137091085673</v>
      </c>
    </row>
    <row r="413" spans="1:6" ht="12.75" customHeight="1" x14ac:dyDescent="0.2">
      <c r="A413" s="53" t="s">
        <v>609</v>
      </c>
      <c r="B413" s="85" t="s">
        <v>831</v>
      </c>
      <c r="C413" s="50" t="s">
        <v>832</v>
      </c>
      <c r="D413" s="51">
        <f t="shared" ref="D413:E413" si="112">D289+D350</f>
        <v>12715514.789999999</v>
      </c>
      <c r="E413" s="51">
        <f t="shared" si="112"/>
        <v>4267755.830000001</v>
      </c>
      <c r="F413" s="52">
        <f t="shared" si="81"/>
        <v>33.563374353953321</v>
      </c>
    </row>
    <row r="414" spans="1:6" ht="12.75" customHeight="1" x14ac:dyDescent="0.2">
      <c r="A414" s="53" t="s">
        <v>609</v>
      </c>
      <c r="B414" s="85" t="s">
        <v>833</v>
      </c>
      <c r="C414" s="50" t="s">
        <v>834</v>
      </c>
      <c r="D414" s="51">
        <f t="shared" ref="D414:E414" si="113">IF(D412&gt;=D413,D412-D413,0)</f>
        <v>0</v>
      </c>
      <c r="E414" s="51">
        <f t="shared" si="113"/>
        <v>0</v>
      </c>
      <c r="F414" s="52" t="str">
        <f t="shared" si="81"/>
        <v>-</v>
      </c>
    </row>
    <row r="415" spans="1:6" ht="12.75" customHeight="1" x14ac:dyDescent="0.2">
      <c r="A415" s="53" t="s">
        <v>609</v>
      </c>
      <c r="B415" s="85" t="s">
        <v>835</v>
      </c>
      <c r="C415" s="50" t="s">
        <v>836</v>
      </c>
      <c r="D415" s="51">
        <f t="shared" ref="D415:E415" si="114">IF(D413&gt;=D412,D413-D412,0)</f>
        <v>3145444.6899999995</v>
      </c>
      <c r="E415" s="51">
        <f t="shared" si="114"/>
        <v>1455386.2100000014</v>
      </c>
      <c r="F415" s="52">
        <f t="shared" si="81"/>
        <v>46.269648759902424</v>
      </c>
    </row>
    <row r="416" spans="1:6" ht="12.75" customHeight="1" x14ac:dyDescent="0.2">
      <c r="A416" s="60" t="s">
        <v>837</v>
      </c>
      <c r="B416" s="232" t="s">
        <v>838</v>
      </c>
      <c r="C416" s="61" t="s">
        <v>839</v>
      </c>
      <c r="D416" s="51">
        <f t="shared" ref="D416:E416" si="115">IF(D292-D293+D409-D410&gt;=0,D292-D293+D409-D410,0)</f>
        <v>1328525.3600000003</v>
      </c>
      <c r="E416" s="51">
        <f t="shared" si="115"/>
        <v>12403685.34</v>
      </c>
      <c r="F416" s="52">
        <f t="shared" si="81"/>
        <v>933.64309884156035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199768.85</v>
      </c>
      <c r="E418" s="62">
        <f t="shared" si="117"/>
        <v>301820.99</v>
      </c>
      <c r="F418" s="57">
        <f t="shared" si="81"/>
        <v>151.0851116177522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2123564.9300000002</v>
      </c>
      <c r="E420" s="51">
        <f t="shared" si="118"/>
        <v>3000000</v>
      </c>
      <c r="F420" s="52">
        <f t="shared" ref="F420:F647" si="119">IF(D420&lt;&gt;0,IF(E420/D420&gt;=100,"&gt;&gt;100",E420/D420*100),"-")</f>
        <v>141.27187530828172</v>
      </c>
    </row>
    <row r="421" spans="1:6" ht="24" x14ac:dyDescent="0.2">
      <c r="A421" s="53">
        <v>81</v>
      </c>
      <c r="B421" s="232" t="s">
        <v>848</v>
      </c>
      <c r="C421" s="50" t="s">
        <v>849</v>
      </c>
      <c r="D421" s="51">
        <f t="shared" ref="D421:E421" si="120">D422+D427+D430+D434+D435+D442+D447+D455</f>
        <v>2123564.9300000002</v>
      </c>
      <c r="E421" s="51">
        <f t="shared" si="120"/>
        <v>3000000</v>
      </c>
      <c r="F421" s="52">
        <f t="shared" si="119"/>
        <v>141.27187530828172</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2123564.9300000002</v>
      </c>
      <c r="E455" s="51">
        <f t="shared" si="127"/>
        <v>3000000</v>
      </c>
      <c r="F455" s="52">
        <f t="shared" si="119"/>
        <v>141.27187530828172</v>
      </c>
    </row>
    <row r="456" spans="1:6" ht="24" x14ac:dyDescent="0.2">
      <c r="A456" s="53" t="s">
        <v>918</v>
      </c>
      <c r="B456" s="232" t="s">
        <v>919</v>
      </c>
      <c r="C456" s="50" t="s">
        <v>918</v>
      </c>
      <c r="D456" s="242">
        <v>2123564.9300000002</v>
      </c>
      <c r="E456" s="242">
        <v>3000000</v>
      </c>
      <c r="F456" s="52">
        <f t="shared" si="119"/>
        <v>141.27187530828172</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59725.26</v>
      </c>
      <c r="E528" s="51">
        <f t="shared" si="148"/>
        <v>59725.26</v>
      </c>
      <c r="F528" s="52">
        <f t="shared" si="119"/>
        <v>100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59725.26</v>
      </c>
      <c r="E593" s="51">
        <f t="shared" si="167"/>
        <v>59725.26</v>
      </c>
      <c r="F593" s="52">
        <f t="shared" si="119"/>
        <v>100</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59725.26</v>
      </c>
      <c r="E605" s="51">
        <f t="shared" si="171"/>
        <v>59725.26</v>
      </c>
      <c r="F605" s="52">
        <f t="shared" si="119"/>
        <v>100</v>
      </c>
    </row>
    <row r="606" spans="1:6" ht="24" x14ac:dyDescent="0.2">
      <c r="A606" s="53">
        <v>5443</v>
      </c>
      <c r="B606" s="85" t="s">
        <v>1209</v>
      </c>
      <c r="C606" s="50" t="s">
        <v>1210</v>
      </c>
      <c r="D606" s="242">
        <v>59725.26</v>
      </c>
      <c r="E606" s="242">
        <v>59725.26</v>
      </c>
      <c r="F606" s="52">
        <f t="shared" si="119"/>
        <v>100</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609</v>
      </c>
      <c r="B635" s="85" t="s">
        <v>1267</v>
      </c>
      <c r="C635" s="50" t="s">
        <v>1268</v>
      </c>
      <c r="D635" s="51">
        <f t="shared" ref="D635:E635" si="178">IF(D420-D528&gt;=0,D420-D528,0)</f>
        <v>2063839.6700000002</v>
      </c>
      <c r="E635" s="51">
        <f t="shared" si="178"/>
        <v>2940274.74</v>
      </c>
      <c r="F635" s="52">
        <f t="shared" si="119"/>
        <v>142.46623818409304</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815498.93</v>
      </c>
      <c r="E638" s="242">
        <v>1811384.52</v>
      </c>
      <c r="F638" s="52">
        <f t="shared" si="119"/>
        <v>222.11979113203739</v>
      </c>
    </row>
    <row r="639" spans="1:6" ht="12.75" customHeight="1" x14ac:dyDescent="0.2">
      <c r="A639" s="53" t="s">
        <v>609</v>
      </c>
      <c r="B639" s="85" t="s">
        <v>1275</v>
      </c>
      <c r="C639" s="50" t="s">
        <v>1276</v>
      </c>
      <c r="D639" s="51">
        <f t="shared" ref="D639:E639" si="180">D412+D420</f>
        <v>11693635.029999999</v>
      </c>
      <c r="E639" s="51">
        <f t="shared" si="180"/>
        <v>5812369.6199999992</v>
      </c>
      <c r="F639" s="52">
        <f t="shared" si="119"/>
        <v>49.705413287556652</v>
      </c>
    </row>
    <row r="640" spans="1:6" ht="12.75" customHeight="1" x14ac:dyDescent="0.2">
      <c r="A640" s="53" t="s">
        <v>609</v>
      </c>
      <c r="B640" s="85" t="s">
        <v>1277</v>
      </c>
      <c r="C640" s="50" t="s">
        <v>1278</v>
      </c>
      <c r="D640" s="51">
        <f t="shared" ref="D640:E640" si="181">D413+D528</f>
        <v>12775240.049999999</v>
      </c>
      <c r="E640" s="51">
        <f t="shared" si="181"/>
        <v>4327481.0900000008</v>
      </c>
      <c r="F640" s="52">
        <f t="shared" si="119"/>
        <v>33.873970845659386</v>
      </c>
    </row>
    <row r="641" spans="1:6" ht="12.75" customHeight="1" x14ac:dyDescent="0.2">
      <c r="A641" s="53" t="s">
        <v>609</v>
      </c>
      <c r="B641" s="85" t="s">
        <v>1279</v>
      </c>
      <c r="C641" s="50" t="s">
        <v>1280</v>
      </c>
      <c r="D641" s="51">
        <f t="shared" ref="D641:E641" si="182">IF(D639&gt;=D640,D639-D640,0)</f>
        <v>0</v>
      </c>
      <c r="E641" s="51">
        <f t="shared" si="182"/>
        <v>1484888.5299999984</v>
      </c>
      <c r="F641" s="52" t="str">
        <f t="shared" si="119"/>
        <v>-</v>
      </c>
    </row>
    <row r="642" spans="1:6" ht="12.75" customHeight="1" x14ac:dyDescent="0.2">
      <c r="A642" s="53" t="s">
        <v>609</v>
      </c>
      <c r="B642" s="85" t="s">
        <v>1281</v>
      </c>
      <c r="C642" s="50" t="s">
        <v>1282</v>
      </c>
      <c r="D642" s="51">
        <f t="shared" ref="D642:E642" si="183">IF(D640&gt;=D639,D640-D639,0)</f>
        <v>1081605.0199999996</v>
      </c>
      <c r="E642" s="51">
        <f t="shared" si="183"/>
        <v>0</v>
      </c>
      <c r="F642" s="52">
        <f t="shared" si="119"/>
        <v>0</v>
      </c>
    </row>
    <row r="643" spans="1:6" ht="24" x14ac:dyDescent="0.2">
      <c r="A643" s="60" t="s">
        <v>1283</v>
      </c>
      <c r="B643" s="85" t="s">
        <v>1284</v>
      </c>
      <c r="C643" s="61" t="s">
        <v>1283</v>
      </c>
      <c r="D643" s="51">
        <f t="shared" ref="D643:E643" si="184">IF(D416-D417+D637-D638&gt;=0,D416-D417+D637-D638,0)</f>
        <v>513026.43000000028</v>
      </c>
      <c r="E643" s="51">
        <f t="shared" si="184"/>
        <v>10592300.82</v>
      </c>
      <c r="F643" s="52">
        <f t="shared" si="119"/>
        <v>2064.6696155595714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0</v>
      </c>
      <c r="E645" s="51">
        <f t="shared" si="186"/>
        <v>12077189.349999998</v>
      </c>
      <c r="F645" s="52" t="str">
        <f t="shared" si="119"/>
        <v>-</v>
      </c>
    </row>
    <row r="646" spans="1:6" ht="24" x14ac:dyDescent="0.2">
      <c r="A646" s="53" t="s">
        <v>609</v>
      </c>
      <c r="B646" s="85" t="s">
        <v>1289</v>
      </c>
      <c r="C646" s="50" t="s">
        <v>1290</v>
      </c>
      <c r="D646" s="51">
        <f t="shared" ref="D646:E646" si="187">IF(D642+D644-D641-D643&gt;=0,D642+D644-D641-D643,0)</f>
        <v>568578.58999999927</v>
      </c>
      <c r="E646" s="51">
        <f t="shared" si="187"/>
        <v>0</v>
      </c>
      <c r="F646" s="52">
        <f t="shared" si="119"/>
        <v>0</v>
      </c>
    </row>
    <row r="647" spans="1:6" ht="24" x14ac:dyDescent="0.2">
      <c r="A647" s="55" t="s">
        <v>1291</v>
      </c>
      <c r="B647" s="233" t="s">
        <v>1292</v>
      </c>
      <c r="C647" s="56" t="s">
        <v>1291</v>
      </c>
      <c r="D647" s="243">
        <v>29.4</v>
      </c>
      <c r="E647" s="243">
        <v>29.4</v>
      </c>
      <c r="F647" s="57">
        <f t="shared" si="119"/>
        <v>100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945428.13</v>
      </c>
      <c r="E649" s="242">
        <v>11599545.310000001</v>
      </c>
      <c r="F649" s="52">
        <f t="shared" ref="F649:F724" si="188">IF(D649&lt;&gt;0,IF(E649/D649&gt;=100,"&gt;&gt;100",E649/D649*100),"-")</f>
        <v>1226.9092638485383</v>
      </c>
    </row>
    <row r="650" spans="1:6" ht="12.75" customHeight="1" x14ac:dyDescent="0.2">
      <c r="A650" s="53" t="s">
        <v>1296</v>
      </c>
      <c r="B650" s="85" t="s">
        <v>1297</v>
      </c>
      <c r="C650" s="50" t="s">
        <v>1296</v>
      </c>
      <c r="D650" s="242">
        <v>12233377.869999999</v>
      </c>
      <c r="E650" s="242">
        <v>5843867.3399999999</v>
      </c>
      <c r="F650" s="52">
        <f t="shared" si="188"/>
        <v>47.769858841121533</v>
      </c>
    </row>
    <row r="651" spans="1:6" ht="12.75" customHeight="1" x14ac:dyDescent="0.2">
      <c r="A651" s="53" t="s">
        <v>1298</v>
      </c>
      <c r="B651" s="85" t="s">
        <v>1299</v>
      </c>
      <c r="C651" s="50" t="s">
        <v>1298</v>
      </c>
      <c r="D651" s="242">
        <v>13021896.59</v>
      </c>
      <c r="E651" s="242">
        <v>9450736.2200000007</v>
      </c>
      <c r="F651" s="52">
        <f t="shared" si="188"/>
        <v>72.575727772693071</v>
      </c>
    </row>
    <row r="652" spans="1:6" ht="24" x14ac:dyDescent="0.2">
      <c r="A652" s="53">
        <v>11</v>
      </c>
      <c r="B652" s="85" t="s">
        <v>1300</v>
      </c>
      <c r="C652" s="50" t="s">
        <v>1301</v>
      </c>
      <c r="D652" s="51">
        <f t="shared" ref="D652:E652" si="189">+D649+D650-D651</f>
        <v>156909.41000000015</v>
      </c>
      <c r="E652" s="51">
        <f t="shared" si="189"/>
        <v>7992676.4299999978</v>
      </c>
      <c r="F652" s="52">
        <f t="shared" si="188"/>
        <v>5093.8158712087379</v>
      </c>
    </row>
    <row r="653" spans="1:6" ht="24" x14ac:dyDescent="0.2">
      <c r="A653" s="53" t="s">
        <v>609</v>
      </c>
      <c r="B653" s="85" t="s">
        <v>1302</v>
      </c>
      <c r="C653" s="50" t="s">
        <v>1303</v>
      </c>
      <c r="D653" s="262">
        <v>0</v>
      </c>
      <c r="E653" s="262"/>
      <c r="F653" s="52" t="str">
        <f t="shared" si="188"/>
        <v>-</v>
      </c>
    </row>
    <row r="654" spans="1:6" ht="24" x14ac:dyDescent="0.2">
      <c r="A654" s="53" t="s">
        <v>609</v>
      </c>
      <c r="B654" s="85" t="s">
        <v>1304</v>
      </c>
      <c r="C654" s="50" t="s">
        <v>1305</v>
      </c>
      <c r="D654" s="262">
        <v>12</v>
      </c>
      <c r="E654" s="262">
        <v>11</v>
      </c>
      <c r="F654" s="52">
        <f t="shared" si="188"/>
        <v>91.666666666666657</v>
      </c>
    </row>
    <row r="655" spans="1:6" ht="12.75" customHeight="1" x14ac:dyDescent="0.2">
      <c r="A655" s="53" t="s">
        <v>609</v>
      </c>
      <c r="B655" s="85" t="s">
        <v>1306</v>
      </c>
      <c r="C655" s="50" t="s">
        <v>1307</v>
      </c>
      <c r="D655" s="262">
        <v>0</v>
      </c>
      <c r="E655" s="262"/>
      <c r="F655" s="52" t="str">
        <f t="shared" si="188"/>
        <v>-</v>
      </c>
    </row>
    <row r="656" spans="1:6" ht="12.75" customHeight="1" x14ac:dyDescent="0.2">
      <c r="A656" s="53" t="s">
        <v>609</v>
      </c>
      <c r="B656" s="85" t="s">
        <v>1308</v>
      </c>
      <c r="C656" s="50" t="s">
        <v>1309</v>
      </c>
      <c r="D656" s="262">
        <v>11</v>
      </c>
      <c r="E656" s="262">
        <v>11</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39772.28</v>
      </c>
      <c r="E667" s="242"/>
      <c r="F667" s="52">
        <f t="shared" si="188"/>
        <v>0</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v>20000</v>
      </c>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331047.53000000003</v>
      </c>
      <c r="E673" s="242"/>
      <c r="F673" s="52">
        <f t="shared" si="188"/>
        <v>0</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6568265.4199999999</v>
      </c>
      <c r="E698" s="242"/>
      <c r="F698" s="52">
        <f t="shared" si="188"/>
        <v>0</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139.35</v>
      </c>
      <c r="E712" s="242">
        <v>504.07</v>
      </c>
      <c r="F712" s="52">
        <f t="shared" si="188"/>
        <v>361.72945819878004</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4993.96</v>
      </c>
      <c r="E718" s="242">
        <v>5756.12</v>
      </c>
      <c r="F718" s="52">
        <f t="shared" si="188"/>
        <v>115.26163605635607</v>
      </c>
    </row>
    <row r="719" spans="1:6" ht="12.75" customHeight="1" x14ac:dyDescent="0.2">
      <c r="A719" s="53" t="s">
        <v>1417</v>
      </c>
      <c r="B719" s="85" t="s">
        <v>1418</v>
      </c>
      <c r="C719" s="50" t="s">
        <v>1417</v>
      </c>
      <c r="D719" s="242">
        <v>2389.02</v>
      </c>
      <c r="E719" s="242"/>
      <c r="F719" s="52">
        <f t="shared" si="188"/>
        <v>0</v>
      </c>
    </row>
    <row r="720" spans="1:6" ht="12.75" customHeight="1" x14ac:dyDescent="0.2">
      <c r="A720" s="53" t="s">
        <v>1419</v>
      </c>
      <c r="B720" s="85" t="s">
        <v>1420</v>
      </c>
      <c r="C720" s="50" t="s">
        <v>1419</v>
      </c>
      <c r="D720" s="242">
        <v>2635.1</v>
      </c>
      <c r="E720" s="242">
        <v>2395.5</v>
      </c>
      <c r="F720" s="52">
        <f t="shared" si="188"/>
        <v>90.907365944366433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8462.52</v>
      </c>
      <c r="E725" s="242">
        <v>5205.63</v>
      </c>
      <c r="F725" s="52">
        <f t="shared" ref="F725:F979" si="190">IF(D725&lt;&gt;0,IF(E725/D725&gt;=100,"&gt;&gt;100",E725/D725*100),"-")</f>
        <v>61.513946200422566</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7064.43</v>
      </c>
      <c r="E742" s="242">
        <v>6342.16</v>
      </c>
      <c r="F742" s="52">
        <f t="shared" si="190"/>
        <v>89.775962108761775</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290031.13</v>
      </c>
      <c r="E763" s="242">
        <v>309488.83</v>
      </c>
      <c r="F763" s="52">
        <f t="shared" si="190"/>
        <v>106.7088315657702</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66361.399999999994</v>
      </c>
      <c r="E771" s="242"/>
      <c r="F771" s="52">
        <f t="shared" si="190"/>
        <v>0</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59725.26</v>
      </c>
      <c r="E954" s="242">
        <v>59725.26</v>
      </c>
      <c r="F954" s="52">
        <f t="shared" si="190"/>
        <v>100</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A6" sqref="A6:X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2034905.65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3979271.2700000005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3792585.9200000004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184762.54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3580456.7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7450.68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19916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186685.35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4130173.0600000005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3742412.3100000005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184324.22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3489202.95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7536.93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61348.21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328035.49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59725.26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59725.26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1884003.8599999994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1884003.8599999999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898172.84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364.16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985466.86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42</v>
      </c>
      <c r="J3" s="130" t="str">
        <f>RefStr!H7</f>
        <v>DA</v>
      </c>
      <c r="K3" s="128" t="str">
        <f>RefStr!H9</f>
        <v>NE</v>
      </c>
      <c r="L3" s="128" t="str">
        <f>RefStr!H10</f>
        <v>NE</v>
      </c>
      <c r="M3" s="128" t="str">
        <f>RefStr!H8</f>
        <v>NE</v>
      </c>
      <c r="N3" s="128" t="str">
        <f>RefStr!H11</f>
        <v>DA</v>
      </c>
      <c r="O3" s="131">
        <f>RefStr!C6</f>
        <v>38253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Stojković</cp:lastModifiedBy>
  <cp:lastPrinted>2023-12-21T13:12:35Z</cp:lastPrinted>
  <dcterms:created xsi:type="dcterms:W3CDTF">2022-04-01T05:14:30Z</dcterms:created>
  <dcterms:modified xsi:type="dcterms:W3CDTF">2024-07-18T14:03:45Z</dcterms:modified>
</cp:coreProperties>
</file>